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ngélique\Desktop\"/>
    </mc:Choice>
  </mc:AlternateContent>
  <xr:revisionPtr revIDLastSave="0" documentId="8_{02EA69A1-1F9E-48D0-B882-0EDDC10430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TSD BILAN DE RENTREE CLG" sheetId="1" r:id="rId1"/>
  </sheets>
  <definedNames>
    <definedName name="_cas1">#REF!</definedName>
    <definedName name="_xlnm._FilterDatabase" localSheetId="0" hidden="1">'CTSD BILAN DE RENTREE CLG'!$B$2:$K$118</definedName>
    <definedName name="_xlnm.Print_Titles" localSheetId="0">'CTSD BILAN DE RENTREE CLG'!$1:$2</definedName>
    <definedName name="_xlnm.Print_Area" localSheetId="0">'CTSD BILAN DE RENTREE CLG'!$A$1:$R$119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Q119" i="1" l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3" i="1"/>
  <c r="N119" i="1" l="1"/>
  <c r="M119" i="1"/>
  <c r="O119" i="1"/>
  <c r="P119" i="1" s="1"/>
  <c r="L11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119" i="1"/>
  <c r="H119" i="1"/>
  <c r="I119" i="1"/>
  <c r="J119" i="1" s="1"/>
  <c r="G119" i="1"/>
  <c r="F119" i="1"/>
  <c r="E119" i="1"/>
  <c r="R119" i="1" l="1"/>
</calcChain>
</file>

<file path=xl/sharedStrings.xml><?xml version="1.0" encoding="utf-8"?>
<sst xmlns="http://schemas.openxmlformats.org/spreadsheetml/2006/main" count="369" uniqueCount="317">
  <si>
    <t>RNE</t>
  </si>
  <si>
    <t>IPS 2019</t>
  </si>
  <si>
    <t>ETABLISSEMENT</t>
  </si>
  <si>
    <t>LOCALISATION</t>
  </si>
  <si>
    <t>Heures poste</t>
  </si>
  <si>
    <t>Heures supp.</t>
  </si>
  <si>
    <t xml:space="preserve">  % HSA 2020</t>
  </si>
  <si>
    <t xml:space="preserve"> IMP </t>
  </si>
  <si>
    <t>0783636D</t>
  </si>
  <si>
    <t>CAMILLE DU GAST</t>
  </si>
  <si>
    <t>ACHERES</t>
  </si>
  <si>
    <t>0783248G</t>
  </si>
  <si>
    <t>JEAN LURCAT</t>
  </si>
  <si>
    <t>0780002D</t>
  </si>
  <si>
    <t>ST EXUPERY</t>
  </si>
  <si>
    <t>ANDRESY</t>
  </si>
  <si>
    <t>0780506B</t>
  </si>
  <si>
    <t>ARTHUR RIMBAUD</t>
  </si>
  <si>
    <t>AUBERGENVILLE</t>
  </si>
  <si>
    <t>0780713B</t>
  </si>
  <si>
    <t>FRANCOIS RABELAIS</t>
  </si>
  <si>
    <t xml:space="preserve">BEYNES </t>
  </si>
  <si>
    <t>0780261K</t>
  </si>
  <si>
    <t>MOZART</t>
  </si>
  <si>
    <t xml:space="preserve">BOIS D'ARCY </t>
  </si>
  <si>
    <t>0781846H</t>
  </si>
  <si>
    <t>LES 3 MOULINS</t>
  </si>
  <si>
    <t xml:space="preserve">BONNELLES </t>
  </si>
  <si>
    <t>0780707V</t>
  </si>
  <si>
    <t>MARCEL PAGNOL</t>
  </si>
  <si>
    <t>BONNIERES SUR SEINE</t>
  </si>
  <si>
    <t>0781862A</t>
  </si>
  <si>
    <t>LES NENUPHARS</t>
  </si>
  <si>
    <t>BREVAL</t>
  </si>
  <si>
    <t>0783546F</t>
  </si>
  <si>
    <t>FRANCO ALLEMAND</t>
  </si>
  <si>
    <t>BUC</t>
  </si>
  <si>
    <t>0780715D</t>
  </si>
  <si>
    <t>MARTIN LUTHER KING</t>
  </si>
  <si>
    <t>0781817B</t>
  </si>
  <si>
    <t xml:space="preserve">CLAUDE MONET </t>
  </si>
  <si>
    <t>CARRIERES SOUS POISSY</t>
  </si>
  <si>
    <t>0780032L</t>
  </si>
  <si>
    <t>FLORA TRISTAN</t>
  </si>
  <si>
    <t>0780033M</t>
  </si>
  <si>
    <t xml:space="preserve">LES AMANDIERS </t>
  </si>
  <si>
    <t>CARRIERES SUR SEINE</t>
  </si>
  <si>
    <t>0781683F</t>
  </si>
  <si>
    <t xml:space="preserve">ANDRE DERAIN </t>
  </si>
  <si>
    <t>CHAMBOURCY</t>
  </si>
  <si>
    <t>0781986K</t>
  </si>
  <si>
    <t xml:space="preserve">MAGELLAN </t>
  </si>
  <si>
    <t>CHANTELOUP LES VIGNES</t>
  </si>
  <si>
    <t>0781108F</t>
  </si>
  <si>
    <t>RENE CASSIN</t>
  </si>
  <si>
    <t>0780507C</t>
  </si>
  <si>
    <t>AUGUSTE RENOIR</t>
  </si>
  <si>
    <t>CHATOU</t>
  </si>
  <si>
    <t>0780575B</t>
  </si>
  <si>
    <t>PAUL BERT</t>
  </si>
  <si>
    <t>0780418F</t>
  </si>
  <si>
    <t xml:space="preserve">PIERRE DE COUBERTIN </t>
  </si>
  <si>
    <t>CHEVREUSE</t>
  </si>
  <si>
    <t>0781511U</t>
  </si>
  <si>
    <t xml:space="preserve">LA MARE AUX SAULES </t>
  </si>
  <si>
    <t>COIGNIERES</t>
  </si>
  <si>
    <t>0781985J</t>
  </si>
  <si>
    <t xml:space="preserve">DES HAUTES RAYES </t>
  </si>
  <si>
    <t>CONFLANS STE HONORINE</t>
  </si>
  <si>
    <t>0780050F</t>
  </si>
  <si>
    <t xml:space="preserve">DU BOIS D'AULNE </t>
  </si>
  <si>
    <t>0780183A</t>
  </si>
  <si>
    <t>MONTAIGNE</t>
  </si>
  <si>
    <t>0780847X</t>
  </si>
  <si>
    <t xml:space="preserve">JEAN MOULIN </t>
  </si>
  <si>
    <t>CROISSY SUR SEINE</t>
  </si>
  <si>
    <t>0781915H</t>
  </si>
  <si>
    <t>LEONARD DE VINCI</t>
  </si>
  <si>
    <t>ECQUEVILLY</t>
  </si>
  <si>
    <t>0782114Z</t>
  </si>
  <si>
    <t>LA CLEF ST PIERRE</t>
  </si>
  <si>
    <t>ELANCOURT</t>
  </si>
  <si>
    <t>0780856G</t>
  </si>
  <si>
    <t>L'AGIOT</t>
  </si>
  <si>
    <t>0780656P</t>
  </si>
  <si>
    <t>BENJAMIN FRANKLIN</t>
  </si>
  <si>
    <t>EPONE</t>
  </si>
  <si>
    <t>0781863B</t>
  </si>
  <si>
    <t>JEAN MONNET</t>
  </si>
  <si>
    <t>FEUCHEROLLES</t>
  </si>
  <si>
    <t>0780185C</t>
  </si>
  <si>
    <t>DESCARTES</t>
  </si>
  <si>
    <t xml:space="preserve">FONTENAY LE FLEURY </t>
  </si>
  <si>
    <t>0783464S</t>
  </si>
  <si>
    <t>LA MONTCIENT</t>
  </si>
  <si>
    <t>GAILLON SUR MONTCIENT</t>
  </si>
  <si>
    <t>0780758A</t>
  </si>
  <si>
    <t xml:space="preserve">ALBERT CAMUS </t>
  </si>
  <si>
    <t>GARGENVILLE</t>
  </si>
  <si>
    <t>0783378Y</t>
  </si>
  <si>
    <t xml:space="preserve">ARIANE </t>
  </si>
  <si>
    <t>GUYANCOURT</t>
  </si>
  <si>
    <t>0781695U</t>
  </si>
  <si>
    <t>LES SAULES</t>
  </si>
  <si>
    <t>0780581H</t>
  </si>
  <si>
    <t xml:space="preserve">PAUL ELUARD </t>
  </si>
  <si>
    <t>0780254C</t>
  </si>
  <si>
    <t xml:space="preserve">FRANCOIS MAURIAC </t>
  </si>
  <si>
    <t xml:space="preserve">HOUDAN </t>
  </si>
  <si>
    <t>0780269U</t>
  </si>
  <si>
    <t xml:space="preserve">GUY DE MAUPASSANT </t>
  </si>
  <si>
    <t>HOUILLES</t>
  </si>
  <si>
    <t>0783253M</t>
  </si>
  <si>
    <t xml:space="preserve">LAMARTINE </t>
  </si>
  <si>
    <t>0781885A</t>
  </si>
  <si>
    <t>JACQUES CARTIER</t>
  </si>
  <si>
    <t>ISSOU</t>
  </si>
  <si>
    <t>0781632A</t>
  </si>
  <si>
    <t xml:space="preserve">ST SIMON </t>
  </si>
  <si>
    <t xml:space="preserve">JOUARS PONTCHARTRAIN </t>
  </si>
  <si>
    <t>0780504Z</t>
  </si>
  <si>
    <t>LOUIS PASTEUR</t>
  </si>
  <si>
    <t>LA CELLE SAINT CLOUD</t>
  </si>
  <si>
    <t>0780036R</t>
  </si>
  <si>
    <t xml:space="preserve">VICTOR HUGO </t>
  </si>
  <si>
    <t>0783252L</t>
  </si>
  <si>
    <t xml:space="preserve">CHARLES PEGUY </t>
  </si>
  <si>
    <t>LE CHESNAY</t>
  </si>
  <si>
    <t>0780512H</t>
  </si>
  <si>
    <t>PHILIPPE DE CHAMPAIGNE</t>
  </si>
  <si>
    <t>LE MESNIL ST DENIS</t>
  </si>
  <si>
    <t>0783215W</t>
  </si>
  <si>
    <t>LE PECQ</t>
  </si>
  <si>
    <t>0780263M</t>
  </si>
  <si>
    <t>PIERRE ET MARIE CURIE</t>
  </si>
  <si>
    <t>0781105C</t>
  </si>
  <si>
    <t>LE CEDRE</t>
  </si>
  <si>
    <t>LE VESINET</t>
  </si>
  <si>
    <t>0783251K</t>
  </si>
  <si>
    <t xml:space="preserve">ANATOLE FRANCE </t>
  </si>
  <si>
    <t>LES CLAYES SOUS BOIS</t>
  </si>
  <si>
    <t>0780760C</t>
  </si>
  <si>
    <t>LA FOSSE AUX DAMES</t>
  </si>
  <si>
    <t>0780574A</t>
  </si>
  <si>
    <t xml:space="preserve">LES MOLIERES </t>
  </si>
  <si>
    <t xml:space="preserve">LES ESSARTS LE ROI </t>
  </si>
  <si>
    <t>0781914G</t>
  </si>
  <si>
    <t>JEAN VILAR</t>
  </si>
  <si>
    <t>LES MUREAUX</t>
  </si>
  <si>
    <t>0780180X</t>
  </si>
  <si>
    <t>JULES VERNE</t>
  </si>
  <si>
    <t>0780572Y</t>
  </si>
  <si>
    <t>PAUL VERLAINE</t>
  </si>
  <si>
    <t>0780255D</t>
  </si>
  <si>
    <t>ALBERT THIERRY</t>
  </si>
  <si>
    <t>LIMAY</t>
  </si>
  <si>
    <t>0782115A</t>
  </si>
  <si>
    <t>GALILEE</t>
  </si>
  <si>
    <t>0781098V</t>
  </si>
  <si>
    <t>GEORGES SAND</t>
  </si>
  <si>
    <t>MAGNANVILLE</t>
  </si>
  <si>
    <t>0781171Z</t>
  </si>
  <si>
    <t>ALBERT EINSTEIN</t>
  </si>
  <si>
    <t>MAGNY LES HAMEAUX</t>
  </si>
  <si>
    <t>0783156G</t>
  </si>
  <si>
    <t xml:space="preserve">JEAN COCTEAU </t>
  </si>
  <si>
    <t>MAISONS LAFFITTE</t>
  </si>
  <si>
    <t>0780112Y</t>
  </si>
  <si>
    <t>LE PRIEURÉ</t>
  </si>
  <si>
    <t>0783254N</t>
  </si>
  <si>
    <t>ANDRE CHENIER</t>
  </si>
  <si>
    <t>MANTES LA JOLIE</t>
  </si>
  <si>
    <t>0781955B</t>
  </si>
  <si>
    <t xml:space="preserve">DE GASSICOURT </t>
  </si>
  <si>
    <t>0781977A</t>
  </si>
  <si>
    <t>GEORGES CLÉMENCEAU</t>
  </si>
  <si>
    <t>0780708W</t>
  </si>
  <si>
    <t>JULES FERRY</t>
  </si>
  <si>
    <t>0781896M</t>
  </si>
  <si>
    <t xml:space="preserve">LOUIS PASTEUR </t>
  </si>
  <si>
    <t>0780417E</t>
  </si>
  <si>
    <t>PAUL CEZANNE</t>
  </si>
  <si>
    <t>0780569V</t>
  </si>
  <si>
    <t>LA VAUCOULEURS</t>
  </si>
  <si>
    <t>MANTES LA VILLE</t>
  </si>
  <si>
    <t>0780116C</t>
  </si>
  <si>
    <t>LES PLAISANCES</t>
  </si>
  <si>
    <t>0780119F</t>
  </si>
  <si>
    <t xml:space="preserve">LOUIS LUMIERE </t>
  </si>
  <si>
    <t>MARLY LE ROI</t>
  </si>
  <si>
    <t>0780709X</t>
  </si>
  <si>
    <t>DE LA MAULDRE</t>
  </si>
  <si>
    <t>MAULE</t>
  </si>
  <si>
    <t>0780720J</t>
  </si>
  <si>
    <t xml:space="preserve">ALEXANDRE DUMAS </t>
  </si>
  <si>
    <t>MAUREPAS</t>
  </si>
  <si>
    <t>0780419G</t>
  </si>
  <si>
    <t>LOUIS PERGAUD</t>
  </si>
  <si>
    <t>0780571X</t>
  </si>
  <si>
    <t>HENRI IV</t>
  </si>
  <si>
    <t>MEULAN</t>
  </si>
  <si>
    <t>0780578E</t>
  </si>
  <si>
    <t>PABLO PICASSO</t>
  </si>
  <si>
    <t>MONTESSON</t>
  </si>
  <si>
    <t>0780262L</t>
  </si>
  <si>
    <t>MAURICE RAVEL</t>
  </si>
  <si>
    <t xml:space="preserve">MONTFORT </t>
  </si>
  <si>
    <t>0781954A</t>
  </si>
  <si>
    <t>ALBERTO GIACOMETTI</t>
  </si>
  <si>
    <t>MONTIGNY LE BRETONNEUX</t>
  </si>
  <si>
    <t>0781263Z</t>
  </si>
  <si>
    <t xml:space="preserve">LA COULDRE </t>
  </si>
  <si>
    <t>0781818C</t>
  </si>
  <si>
    <t xml:space="preserve">LES PRES </t>
  </si>
  <si>
    <t>0780179W</t>
  </si>
  <si>
    <t>J.B. DE LA QUINTINYE</t>
  </si>
  <si>
    <t>NOISY LE ROI</t>
  </si>
  <si>
    <t>0781864C</t>
  </si>
  <si>
    <t xml:space="preserve">GEORGES POMPIDOU </t>
  </si>
  <si>
    <t xml:space="preserve">ORGERUS </t>
  </si>
  <si>
    <t>0780420H</t>
  </si>
  <si>
    <t>BLAISE PASCAL</t>
  </si>
  <si>
    <t>PLAISIR</t>
  </si>
  <si>
    <t>0780761D</t>
  </si>
  <si>
    <t>GUILLAUME APOLLINAIRE</t>
  </si>
  <si>
    <t>0783358B</t>
  </si>
  <si>
    <t xml:space="preserve">JEAN JAURES </t>
  </si>
  <si>
    <t>POISSY</t>
  </si>
  <si>
    <t>0781101Y</t>
  </si>
  <si>
    <t xml:space="preserve">LE CORBUSIER </t>
  </si>
  <si>
    <t>0780264N</t>
  </si>
  <si>
    <t xml:space="preserve">LES GRANDS CHAMPS </t>
  </si>
  <si>
    <t>0781886B</t>
  </si>
  <si>
    <t>CATHERINE DE VIVONNE</t>
  </si>
  <si>
    <t xml:space="preserve">RAMBOUILLET </t>
  </si>
  <si>
    <t>0780256E</t>
  </si>
  <si>
    <t>LE RACINAY</t>
  </si>
  <si>
    <t>0780846W</t>
  </si>
  <si>
    <t>LE RONDEAU</t>
  </si>
  <si>
    <t>0781916J</t>
  </si>
  <si>
    <t xml:space="preserve">SULLY </t>
  </si>
  <si>
    <t>ROSNY SUR SEINE</t>
  </si>
  <si>
    <t>0780258G</t>
  </si>
  <si>
    <t>COLETTE</t>
  </si>
  <si>
    <t>SARTROUVILLE</t>
  </si>
  <si>
    <t>0780579F</t>
  </si>
  <si>
    <t>DARIUS MILHAUD</t>
  </si>
  <si>
    <t>0783463R</t>
  </si>
  <si>
    <t xml:space="preserve">LOUIS PAULHAN </t>
  </si>
  <si>
    <t>0780577D</t>
  </si>
  <si>
    <t xml:space="preserve">ROMAIN ROLLAND </t>
  </si>
  <si>
    <t>0780712A</t>
  </si>
  <si>
    <t>GEORGES BRASSENS</t>
  </si>
  <si>
    <t xml:space="preserve">ST ARNOULT EN Y </t>
  </si>
  <si>
    <t>0780186D</t>
  </si>
  <si>
    <t>JEAN RACINE</t>
  </si>
  <si>
    <t>ST CYR L'ECOLE</t>
  </si>
  <si>
    <t>0781205L</t>
  </si>
  <si>
    <t xml:space="preserve">CLAUDE DEBUSSY </t>
  </si>
  <si>
    <t xml:space="preserve">ST GERMAIN EN LAYE </t>
  </si>
  <si>
    <t>0783547G</t>
  </si>
  <si>
    <t xml:space="preserve">INTERNATIONAL </t>
  </si>
  <si>
    <t>0780714C</t>
  </si>
  <si>
    <t xml:space="preserve">LES HAUTS GRILLETS </t>
  </si>
  <si>
    <t>0781204K</t>
  </si>
  <si>
    <t xml:space="preserve">MARCEL ROBY </t>
  </si>
  <si>
    <t>0781618K</t>
  </si>
  <si>
    <t>GUSTAVE COURBET</t>
  </si>
  <si>
    <t>TRAPPES</t>
  </si>
  <si>
    <t>0780514K</t>
  </si>
  <si>
    <t>LE VILLAGE</t>
  </si>
  <si>
    <t>0780187E</t>
  </si>
  <si>
    <t>YOURI GAGARINE</t>
  </si>
  <si>
    <t>0780573Z</t>
  </si>
  <si>
    <t xml:space="preserve">LES CHATELAINES </t>
  </si>
  <si>
    <t>TRIEL SUR SEINE</t>
  </si>
  <si>
    <t>0780265P</t>
  </si>
  <si>
    <t>MARYSE BASTIÉ</t>
  </si>
  <si>
    <t>VELIZY VILLACOUBLAY</t>
  </si>
  <si>
    <t>0780210E</t>
  </si>
  <si>
    <t xml:space="preserve">ST EXUPERY </t>
  </si>
  <si>
    <t>0780267S</t>
  </si>
  <si>
    <t>JEAN ZAY</t>
  </si>
  <si>
    <t>VERNEUIL SUR SEINE</t>
  </si>
  <si>
    <t>0780845V</t>
  </si>
  <si>
    <t>EMILE ZOLA</t>
  </si>
  <si>
    <t>VERNOUILLET</t>
  </si>
  <si>
    <t>0781298M</t>
  </si>
  <si>
    <t>DE CLAGNY</t>
  </si>
  <si>
    <t>VERSAILLES</t>
  </si>
  <si>
    <t>0781106D</t>
  </si>
  <si>
    <t xml:space="preserve">HOCHE </t>
  </si>
  <si>
    <t>0781107E</t>
  </si>
  <si>
    <t>JEAN PHILIPPE RAMEAU</t>
  </si>
  <si>
    <t>0780580G</t>
  </si>
  <si>
    <t>PIERRE DE NOLHAC</t>
  </si>
  <si>
    <t>0780718G</t>
  </si>
  <si>
    <t>RAYMOND POINCARÉ</t>
  </si>
  <si>
    <t>0780260J</t>
  </si>
  <si>
    <t xml:space="preserve">LÉON BLUM </t>
  </si>
  <si>
    <t>VILLEPREUX</t>
  </si>
  <si>
    <t>0780184B</t>
  </si>
  <si>
    <t xml:space="preserve">VIROFLAY </t>
  </si>
  <si>
    <t>0781789W</t>
  </si>
  <si>
    <t xml:space="preserve">CHAMPOLLION </t>
  </si>
  <si>
    <t>VOISINS LE BX</t>
  </si>
  <si>
    <t>0781570H</t>
  </si>
  <si>
    <t>HÉLENE BOUCHER</t>
  </si>
  <si>
    <t>Effectifs prévisionnels</t>
  </si>
  <si>
    <t>Effectifs constatés</t>
  </si>
  <si>
    <t>DOTATION INITIALE DU CTSD DU 27 JANVIER 2020</t>
  </si>
  <si>
    <t>VENTILATION DE LA DGH INITIALE
(hors IMP)</t>
  </si>
  <si>
    <t>H/E initial</t>
  </si>
  <si>
    <t>DOTATION FINALE POUR CTSD DU 12 NOVEMBRE 2020</t>
  </si>
  <si>
    <t>VENTILATION DE LA DGH FINALE
(hors IMP)</t>
  </si>
  <si>
    <t>H/E final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</si>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</sst>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gradientFill degree="90">
        <stop position="0">
          <color theme="0"/>
        </stop>
        <stop position="1">
          <color theme="5" tint="0.59999389629810485"/>
        </stop>
      </gradient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/>
    <xf numFmtId="3" fontId="0" fillId="0" borderId="0" xfId="0" applyNumberFormat="1"/>
    <xf numFmtId="0" fontId="1" fillId="0" borderId="11" xfId="0" applyFont="1" applyBorder="1"/>
    <xf numFmtId="0" fontId="1" fillId="0" borderId="13" xfId="0" applyFont="1" applyBorder="1"/>
    <xf numFmtId="0" fontId="5" fillId="0" borderId="0" xfId="0" applyFont="1"/>
    <xf numFmtId="0" fontId="2" fillId="0" borderId="0" xfId="0" applyFont="1"/>
    <xf numFmtId="0" fontId="6" fillId="3" borderId="0" xfId="0" applyFont="1" applyFill="1" applyBorder="1"/>
    <xf numFmtId="0" fontId="5" fillId="0" borderId="0" xfId="0" applyFont="1" applyBorder="1"/>
    <xf numFmtId="2" fontId="5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2" fontId="6" fillId="3" borderId="0" xfId="0" applyNumberFormat="1" applyFont="1" applyFill="1" applyBorder="1"/>
    <xf numFmtId="0" fontId="0" fillId="4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0" fontId="3" fillId="4" borderId="10" xfId="0" applyFont="1" applyFill="1" applyBorder="1"/>
    <xf numFmtId="2" fontId="6" fillId="0" borderId="14" xfId="0" applyNumberFormat="1" applyFont="1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/>
    <xf numFmtId="0" fontId="0" fillId="4" borderId="4" xfId="0" applyFill="1" applyBorder="1" applyAlignment="1"/>
  </cellXfs>
  <cellStyles count="1">
    <cellStyle name="Normal" xfId="0" builtinId="0"/>
  </cellStyles>
  <dxfs count="15">
    <dxf>
      <font>
        <b/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fill>
        <gradientFill degree="90">
          <stop position="0">
            <color theme="0"/>
          </stop>
          <stop position="1">
            <color theme="5" tint="0.59999389629810485"/>
          </stop>
        </gradientFill>
      </fill>
      <border diagonalUp="0" diagonalDown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gradientFill degree="90">
          <stop position="0">
            <color theme="0"/>
          </stop>
          <stop position="1">
            <color theme="5" tint="0.59999389629810485"/>
          </stop>
        </gradient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medium">
          <color indexed="64"/>
        </left>
        <right/>
        <top style="hair">
          <color auto="1"/>
        </top>
        <bottom style="hair">
          <color auto="1"/>
        </bottom>
      </border>
    </dxf>
    <dxf>
      <border outline="0">
        <bottom style="medium">
          <color rgb="FF000000"/>
        </bottom>
      </border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32" displayName="Tableau32" ref="A2:M118" totalsRowShown="0" headerRowDxfId="14" tableBorderDxfId="13">
  <autoFilter ref="A2:M118" xr:uid="{00000000-0009-0000-0100-000001000000}"/>
  <tableColumns count="13">
    <tableColumn id="1" xr3:uid="{00000000-0010-0000-0000-000001000000}" name="RNE" dataDxfId="12"/>
    <tableColumn id="2" xr3:uid="{00000000-0010-0000-0000-000002000000}" name="IPS 2019" dataDxfId="11"/>
    <tableColumn id="3" xr3:uid="{00000000-0010-0000-0000-000003000000}" name="ETABLISSEMENT" dataDxfId="10"/>
    <tableColumn id="4" xr3:uid="{00000000-0010-0000-0000-000004000000}" name="LOCALISATION" dataDxfId="9"/>
    <tableColumn id="5" xr3:uid="{00000000-0010-0000-0000-000005000000}" name="Effectifs prévisionnels" dataDxfId="8"/>
    <tableColumn id="6" xr3:uid="{00000000-0010-0000-0000-000006000000}" name="Effectifs constatés" dataDxfId="7"/>
    <tableColumn id="21" xr3:uid="{00000000-0010-0000-0000-000015000000}" name="VENTILATION DE LA DGH INITIALE_x000a_(hors IMP)" dataDxfId="6"/>
    <tableColumn id="22" xr3:uid="{00000000-0010-0000-0000-000016000000}" name="Heures poste" dataDxfId="5">
      <calculatedColumnFormula>Tableau32[[#This Row],[VENTILATION DE LA DGH INITIALE
(hors IMP)]]-I3</calculatedColumnFormula>
    </tableColumn>
    <tableColumn id="23" xr3:uid="{00000000-0010-0000-0000-000017000000}" name="Heures supp." dataDxfId="4"/>
    <tableColumn id="24" xr3:uid="{00000000-0010-0000-0000-000018000000}" name="  % HSA 2020" dataDxfId="3"/>
    <tableColumn id="25" xr3:uid="{00000000-0010-0000-0000-000019000000}" name=" IMP " dataDxfId="2"/>
    <tableColumn id="7" xr3:uid="{00000000-0010-0000-0000-000007000000}" name="H/E initial" dataDxfId="1">
      <calculatedColumnFormula>Tableau32[[#This Row],[VENTILATION DE LA DGH INITIALE
(hors IMP)]]/Tableau32[[#This Row],[Effectifs prévisionnels]]</calculatedColumnFormula>
    </tableColumn>
    <tableColumn id="8" xr3:uid="{00000000-0010-0000-0000-000008000000}" name="VENTILATION DE LA DGH FINALE_x000a_(hors IMP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R122"/>
  <sheetViews>
    <sheetView tabSelected="1" view="pageBreakPreview" zoomScale="69" zoomScaleNormal="69" zoomScaleSheetLayoutView="69" workbookViewId="0">
      <selection activeCell="M133" sqref="M133"/>
    </sheetView>
  </sheetViews>
  <sheetFormatPr baseColWidth="10" defaultRowHeight="12.75" x14ac:dyDescent="0.2"/>
  <cols>
    <col min="1" max="1" width="13.85546875" bestFit="1" customWidth="1"/>
    <col min="2" max="2" width="10.7109375" customWidth="1"/>
    <col min="3" max="3" width="28.7109375" customWidth="1"/>
    <col min="4" max="4" width="30.85546875" customWidth="1"/>
    <col min="5" max="5" width="19.85546875" customWidth="1"/>
    <col min="6" max="6" width="16.42578125" customWidth="1"/>
    <col min="7" max="18" width="15.7109375" customWidth="1"/>
  </cols>
  <sheetData>
    <row r="1" spans="1:18" ht="30" customHeight="1" thickBot="1" x14ac:dyDescent="0.25">
      <c r="B1" s="1"/>
      <c r="C1" s="2"/>
      <c r="D1" s="1"/>
      <c r="E1" s="3"/>
      <c r="F1" s="3"/>
      <c r="G1" s="32" t="s">
        <v>310</v>
      </c>
      <c r="H1" s="33"/>
      <c r="I1" s="33"/>
      <c r="J1" s="33"/>
      <c r="K1" s="34"/>
      <c r="L1" s="35"/>
      <c r="M1" s="32" t="s">
        <v>313</v>
      </c>
      <c r="N1" s="33"/>
      <c r="O1" s="33"/>
      <c r="P1" s="33"/>
      <c r="Q1" s="34"/>
      <c r="R1" s="35"/>
    </row>
    <row r="2" spans="1:18" ht="77.25" customHeight="1" thickBot="1" x14ac:dyDescent="0.25">
      <c r="A2" s="16" t="s">
        <v>0</v>
      </c>
      <c r="B2" s="17" t="s">
        <v>1</v>
      </c>
      <c r="C2" s="17" t="s">
        <v>2</v>
      </c>
      <c r="D2" s="17" t="s">
        <v>3</v>
      </c>
      <c r="E2" s="17" t="s">
        <v>308</v>
      </c>
      <c r="F2" s="18" t="s">
        <v>309</v>
      </c>
      <c r="G2" s="16" t="s">
        <v>311</v>
      </c>
      <c r="H2" s="19" t="s">
        <v>4</v>
      </c>
      <c r="I2" s="19" t="s">
        <v>5</v>
      </c>
      <c r="J2" s="17" t="s">
        <v>6</v>
      </c>
      <c r="K2" s="20" t="s">
        <v>7</v>
      </c>
      <c r="L2" s="21" t="s">
        <v>312</v>
      </c>
      <c r="M2" s="16" t="s">
        <v>314</v>
      </c>
      <c r="N2" s="27" t="s">
        <v>4</v>
      </c>
      <c r="O2" s="27" t="s">
        <v>5</v>
      </c>
      <c r="P2" s="27" t="s">
        <v>6</v>
      </c>
      <c r="Q2" s="27" t="s">
        <v>7</v>
      </c>
      <c r="R2" s="28" t="s">
        <v>315</v>
      </c>
    </row>
    <row r="3" spans="1:18" ht="30" customHeight="1" x14ac:dyDescent="0.25">
      <c r="A3" s="7" t="s">
        <v>8</v>
      </c>
      <c r="B3" s="9">
        <v>94.7</v>
      </c>
      <c r="C3" s="1" t="s">
        <v>9</v>
      </c>
      <c r="D3" s="1" t="s">
        <v>10</v>
      </c>
      <c r="E3" s="8">
        <v>429</v>
      </c>
      <c r="F3" s="8">
        <v>421</v>
      </c>
      <c r="G3" s="25">
        <v>499</v>
      </c>
      <c r="H3" s="11">
        <v>450</v>
      </c>
      <c r="I3" s="11">
        <v>49</v>
      </c>
      <c r="J3" s="12">
        <v>9.8196392785571138</v>
      </c>
      <c r="K3" s="11">
        <v>7</v>
      </c>
      <c r="L3" s="12">
        <f>Tableau32[[#This Row],[VENTILATION DE LA DGH INITIALE
(hors IMP)]]/Tableau32[[#This Row],[Effectifs prévisionnels]]</f>
        <v>1.1631701631701632</v>
      </c>
      <c r="M3" s="25">
        <v>502</v>
      </c>
      <c r="N3" s="10">
        <v>458.5</v>
      </c>
      <c r="O3" s="10">
        <v>43.5</v>
      </c>
      <c r="P3" s="15">
        <f>O3/Tableau32[[#This Row],[VENTILATION DE LA DGH FINALE
(hors IMP)]]*100</f>
        <v>8.665338645418327</v>
      </c>
      <c r="Q3" s="10">
        <v>7</v>
      </c>
      <c r="R3" s="15">
        <f>Tableau32[[#This Row],[VENTILATION DE LA DGH FINALE
(hors IMP)]]/Tableau32[[#This Row],[Effectifs constatés]]</f>
        <v>1.1923990498812351</v>
      </c>
    </row>
    <row r="4" spans="1:18" ht="30" customHeight="1" x14ac:dyDescent="0.25">
      <c r="A4" s="7" t="s">
        <v>11</v>
      </c>
      <c r="B4" s="9">
        <v>103.5</v>
      </c>
      <c r="C4" s="1" t="s">
        <v>12</v>
      </c>
      <c r="D4" s="1" t="s">
        <v>10</v>
      </c>
      <c r="E4" s="8">
        <v>590</v>
      </c>
      <c r="F4" s="8">
        <v>575</v>
      </c>
      <c r="G4" s="25">
        <v>669</v>
      </c>
      <c r="H4" s="11">
        <v>611</v>
      </c>
      <c r="I4" s="11">
        <v>58</v>
      </c>
      <c r="J4" s="12">
        <v>8.6696562032884916</v>
      </c>
      <c r="K4" s="11">
        <v>10.5</v>
      </c>
      <c r="L4" s="12">
        <f>Tableau32[[#This Row],[VENTILATION DE LA DGH INITIALE
(hors IMP)]]/Tableau32[[#This Row],[Effectifs prévisionnels]]</f>
        <v>1.1338983050847458</v>
      </c>
      <c r="M4" s="25">
        <v>670</v>
      </c>
      <c r="N4" s="13">
        <v>628.9</v>
      </c>
      <c r="O4" s="13">
        <v>41.1</v>
      </c>
      <c r="P4" s="14">
        <f>O4/Tableau32[[#This Row],[VENTILATION DE LA DGH FINALE
(hors IMP)]]*100</f>
        <v>6.1343283582089558</v>
      </c>
      <c r="Q4" s="13">
        <v>10.5</v>
      </c>
      <c r="R4" s="14">
        <f>Tableau32[[#This Row],[VENTILATION DE LA DGH FINALE
(hors IMP)]]/Tableau32[[#This Row],[Effectifs constatés]]</f>
        <v>1.1652173913043478</v>
      </c>
    </row>
    <row r="5" spans="1:18" ht="30" customHeight="1" x14ac:dyDescent="0.25">
      <c r="A5" s="7" t="s">
        <v>13</v>
      </c>
      <c r="B5" s="9">
        <v>130.80000000000001</v>
      </c>
      <c r="C5" s="1" t="s">
        <v>14</v>
      </c>
      <c r="D5" s="1" t="s">
        <v>15</v>
      </c>
      <c r="E5" s="8">
        <v>777</v>
      </c>
      <c r="F5" s="8">
        <v>788</v>
      </c>
      <c r="G5" s="25">
        <v>858</v>
      </c>
      <c r="H5" s="11">
        <v>801</v>
      </c>
      <c r="I5" s="11">
        <v>57</v>
      </c>
      <c r="J5" s="12">
        <v>6.6433566433566433</v>
      </c>
      <c r="K5" s="11">
        <v>14</v>
      </c>
      <c r="L5" s="12">
        <f>Tableau32[[#This Row],[VENTILATION DE LA DGH INITIALE
(hors IMP)]]/Tableau32[[#This Row],[Effectifs prévisionnels]]</f>
        <v>1.1042471042471043</v>
      </c>
      <c r="M5" s="25">
        <v>861</v>
      </c>
      <c r="N5" s="10">
        <v>804.9</v>
      </c>
      <c r="O5" s="10">
        <v>56.1</v>
      </c>
      <c r="P5" s="15">
        <f>O5/Tableau32[[#This Row],[VENTILATION DE LA DGH FINALE
(hors IMP)]]*100</f>
        <v>6.515679442508711</v>
      </c>
      <c r="Q5" s="10">
        <v>14</v>
      </c>
      <c r="R5" s="15">
        <f>Tableau32[[#This Row],[VENTILATION DE LA DGH FINALE
(hors IMP)]]/Tableau32[[#This Row],[Effectifs constatés]]</f>
        <v>1.0926395939086295</v>
      </c>
    </row>
    <row r="6" spans="1:18" ht="30" customHeight="1" x14ac:dyDescent="0.25">
      <c r="A6" s="4" t="s">
        <v>16</v>
      </c>
      <c r="B6" s="9">
        <v>96.2</v>
      </c>
      <c r="C6" s="1" t="s">
        <v>17</v>
      </c>
      <c r="D6" s="1" t="s">
        <v>18</v>
      </c>
      <c r="E6" s="8">
        <v>600</v>
      </c>
      <c r="F6" s="8">
        <v>595</v>
      </c>
      <c r="G6" s="25">
        <v>694</v>
      </c>
      <c r="H6" s="11">
        <v>635</v>
      </c>
      <c r="I6" s="11">
        <v>59</v>
      </c>
      <c r="J6" s="12">
        <v>8.5014409221902021</v>
      </c>
      <c r="K6" s="11">
        <v>10</v>
      </c>
      <c r="L6" s="12">
        <f>Tableau32[[#This Row],[VENTILATION DE LA DGH INITIALE
(hors IMP)]]/Tableau32[[#This Row],[Effectifs prévisionnels]]</f>
        <v>1.1566666666666667</v>
      </c>
      <c r="M6" s="25">
        <v>697</v>
      </c>
      <c r="N6" s="13">
        <v>620.5</v>
      </c>
      <c r="O6" s="13">
        <v>76.5</v>
      </c>
      <c r="P6" s="14">
        <f>O6/Tableau32[[#This Row],[VENTILATION DE LA DGH FINALE
(hors IMP)]]*100</f>
        <v>10.975609756097562</v>
      </c>
      <c r="Q6" s="13">
        <v>10</v>
      </c>
      <c r="R6" s="14">
        <f>Tableau32[[#This Row],[VENTILATION DE LA DGH FINALE
(hors IMP)]]/Tableau32[[#This Row],[Effectifs constatés]]</f>
        <v>1.1714285714285715</v>
      </c>
    </row>
    <row r="7" spans="1:18" ht="30" customHeight="1" x14ac:dyDescent="0.25">
      <c r="A7" s="4" t="s">
        <v>19</v>
      </c>
      <c r="B7" s="9">
        <v>133.4</v>
      </c>
      <c r="C7" s="1" t="s">
        <v>20</v>
      </c>
      <c r="D7" s="1" t="s">
        <v>21</v>
      </c>
      <c r="E7" s="8">
        <v>755</v>
      </c>
      <c r="F7" s="8">
        <v>752</v>
      </c>
      <c r="G7" s="25">
        <v>820</v>
      </c>
      <c r="H7" s="11">
        <v>776</v>
      </c>
      <c r="I7" s="11">
        <v>44</v>
      </c>
      <c r="J7" s="12">
        <v>5.3658536585365857</v>
      </c>
      <c r="K7" s="11">
        <v>13</v>
      </c>
      <c r="L7" s="12">
        <f>Tableau32[[#This Row],[VENTILATION DE LA DGH INITIALE
(hors IMP)]]/Tableau32[[#This Row],[Effectifs prévisionnels]]</f>
        <v>1.0860927152317881</v>
      </c>
      <c r="M7" s="25">
        <v>828.5</v>
      </c>
      <c r="N7" s="10">
        <v>751.4</v>
      </c>
      <c r="O7" s="10">
        <v>77.099999999999994</v>
      </c>
      <c r="P7" s="15">
        <f>O7/Tableau32[[#This Row],[VENTILATION DE LA DGH FINALE
(hors IMP)]]*100</f>
        <v>9.3059746529873255</v>
      </c>
      <c r="Q7" s="10">
        <v>13</v>
      </c>
      <c r="R7" s="15">
        <f>Tableau32[[#This Row],[VENTILATION DE LA DGH FINALE
(hors IMP)]]/Tableau32[[#This Row],[Effectifs constatés]]</f>
        <v>1.1017287234042554</v>
      </c>
    </row>
    <row r="8" spans="1:18" ht="30" customHeight="1" x14ac:dyDescent="0.25">
      <c r="A8" s="4" t="s">
        <v>22</v>
      </c>
      <c r="B8" s="9">
        <v>116.3</v>
      </c>
      <c r="C8" s="1" t="s">
        <v>23</v>
      </c>
      <c r="D8" s="1" t="s">
        <v>24</v>
      </c>
      <c r="E8" s="8">
        <v>786</v>
      </c>
      <c r="F8" s="8">
        <v>765</v>
      </c>
      <c r="G8" s="25">
        <v>849</v>
      </c>
      <c r="H8" s="11">
        <v>772</v>
      </c>
      <c r="I8" s="11">
        <v>77</v>
      </c>
      <c r="J8" s="12">
        <v>9.0694935217903421</v>
      </c>
      <c r="K8" s="11">
        <v>11.5</v>
      </c>
      <c r="L8" s="12">
        <f>Tableau32[[#This Row],[VENTILATION DE LA DGH INITIALE
(hors IMP)]]/Tableau32[[#This Row],[Effectifs prévisionnels]]</f>
        <v>1.0801526717557253</v>
      </c>
      <c r="M8" s="25">
        <v>855</v>
      </c>
      <c r="N8" s="13">
        <v>793</v>
      </c>
      <c r="O8" s="13">
        <v>62</v>
      </c>
      <c r="P8" s="14">
        <f>O8/Tableau32[[#This Row],[VENTILATION DE LA DGH FINALE
(hors IMP)]]*100</f>
        <v>7.2514619883040936</v>
      </c>
      <c r="Q8" s="13">
        <v>11.5</v>
      </c>
      <c r="R8" s="14">
        <f>Tableau32[[#This Row],[VENTILATION DE LA DGH FINALE
(hors IMP)]]/Tableau32[[#This Row],[Effectifs constatés]]</f>
        <v>1.1176470588235294</v>
      </c>
    </row>
    <row r="9" spans="1:18" ht="30" customHeight="1" x14ac:dyDescent="0.25">
      <c r="A9" s="4" t="s">
        <v>25</v>
      </c>
      <c r="B9" s="9">
        <v>136.69999999999999</v>
      </c>
      <c r="C9" s="1" t="s">
        <v>26</v>
      </c>
      <c r="D9" s="1" t="s">
        <v>27</v>
      </c>
      <c r="E9" s="8">
        <v>324</v>
      </c>
      <c r="F9" s="8">
        <v>321</v>
      </c>
      <c r="G9" s="25">
        <v>437</v>
      </c>
      <c r="H9" s="11">
        <v>402</v>
      </c>
      <c r="I9" s="11">
        <v>35</v>
      </c>
      <c r="J9" s="12">
        <v>8.0091533180778036</v>
      </c>
      <c r="K9" s="11">
        <v>6</v>
      </c>
      <c r="L9" s="12">
        <f>Tableau32[[#This Row],[VENTILATION DE LA DGH INITIALE
(hors IMP)]]/Tableau32[[#This Row],[Effectifs prévisionnels]]</f>
        <v>1.3487654320987654</v>
      </c>
      <c r="M9" s="25">
        <v>433</v>
      </c>
      <c r="N9" s="10">
        <v>406.5</v>
      </c>
      <c r="O9" s="10">
        <v>26.5</v>
      </c>
      <c r="P9" s="15">
        <f>O9/Tableau32[[#This Row],[VENTILATION DE LA DGH FINALE
(hors IMP)]]*100</f>
        <v>6.1200923787528865</v>
      </c>
      <c r="Q9" s="10">
        <v>6</v>
      </c>
      <c r="R9" s="15">
        <f>Tableau32[[#This Row],[VENTILATION DE LA DGH FINALE
(hors IMP)]]/Tableau32[[#This Row],[Effectifs constatés]]</f>
        <v>1.3489096573208723</v>
      </c>
    </row>
    <row r="10" spans="1:18" ht="30" customHeight="1" x14ac:dyDescent="0.25">
      <c r="A10" s="4" t="s">
        <v>28</v>
      </c>
      <c r="B10" s="9">
        <v>108.4</v>
      </c>
      <c r="C10" s="1" t="s">
        <v>29</v>
      </c>
      <c r="D10" s="1" t="s">
        <v>30</v>
      </c>
      <c r="E10" s="8">
        <v>676</v>
      </c>
      <c r="F10" s="8">
        <v>699</v>
      </c>
      <c r="G10" s="25">
        <v>784</v>
      </c>
      <c r="H10" s="11">
        <v>716</v>
      </c>
      <c r="I10" s="11">
        <v>68</v>
      </c>
      <c r="J10" s="12">
        <v>8.6734693877551017</v>
      </c>
      <c r="K10" s="11">
        <v>11.5</v>
      </c>
      <c r="L10" s="12">
        <f>Tableau32[[#This Row],[VENTILATION DE LA DGH INITIALE
(hors IMP)]]/Tableau32[[#This Row],[Effectifs prévisionnels]]</f>
        <v>1.1597633136094674</v>
      </c>
      <c r="M10" s="25">
        <v>784</v>
      </c>
      <c r="N10" s="13">
        <v>713</v>
      </c>
      <c r="O10" s="13">
        <v>71</v>
      </c>
      <c r="P10" s="14">
        <f>O10/Tableau32[[#This Row],[VENTILATION DE LA DGH FINALE
(hors IMP)]]*100</f>
        <v>9.0561224489795915</v>
      </c>
      <c r="Q10" s="13">
        <v>11.5</v>
      </c>
      <c r="R10" s="14">
        <f>Tableau32[[#This Row],[VENTILATION DE LA DGH FINALE
(hors IMP)]]/Tableau32[[#This Row],[Effectifs constatés]]</f>
        <v>1.1216022889842632</v>
      </c>
    </row>
    <row r="11" spans="1:18" ht="30" customHeight="1" x14ac:dyDescent="0.25">
      <c r="A11" s="4" t="s">
        <v>31</v>
      </c>
      <c r="B11" s="9">
        <v>116.9</v>
      </c>
      <c r="C11" s="1" t="s">
        <v>32</v>
      </c>
      <c r="D11" s="1" t="s">
        <v>33</v>
      </c>
      <c r="E11" s="8">
        <v>450</v>
      </c>
      <c r="F11" s="8">
        <v>465</v>
      </c>
      <c r="G11" s="25">
        <v>530</v>
      </c>
      <c r="H11" s="11">
        <v>489</v>
      </c>
      <c r="I11" s="11">
        <v>41</v>
      </c>
      <c r="J11" s="12">
        <v>7.7358490566037732</v>
      </c>
      <c r="K11" s="11">
        <v>7.5</v>
      </c>
      <c r="L11" s="12">
        <f>Tableau32[[#This Row],[VENTILATION DE LA DGH INITIALE
(hors IMP)]]/Tableau32[[#This Row],[Effectifs prévisionnels]]</f>
        <v>1.1777777777777778</v>
      </c>
      <c r="M11" s="25">
        <v>547</v>
      </c>
      <c r="N11" s="10">
        <v>488.5</v>
      </c>
      <c r="O11" s="10">
        <v>58.5</v>
      </c>
      <c r="P11" s="15">
        <f>O11/Tableau32[[#This Row],[VENTILATION DE LA DGH FINALE
(hors IMP)]]*100</f>
        <v>10.694698354661792</v>
      </c>
      <c r="Q11" s="10">
        <v>7.5</v>
      </c>
      <c r="R11" s="15">
        <f>Tableau32[[#This Row],[VENTILATION DE LA DGH FINALE
(hors IMP)]]/Tableau32[[#This Row],[Effectifs constatés]]</f>
        <v>1.1763440860215053</v>
      </c>
    </row>
    <row r="12" spans="1:18" ht="30" customHeight="1" x14ac:dyDescent="0.25">
      <c r="A12" s="4" t="s">
        <v>34</v>
      </c>
      <c r="B12" s="9">
        <v>150.80000000000001</v>
      </c>
      <c r="C12" s="1" t="s">
        <v>35</v>
      </c>
      <c r="D12" s="1" t="s">
        <v>36</v>
      </c>
      <c r="E12" s="8">
        <v>349</v>
      </c>
      <c r="F12" s="8">
        <v>356</v>
      </c>
      <c r="G12" s="25">
        <v>413</v>
      </c>
      <c r="H12" s="11">
        <v>355</v>
      </c>
      <c r="I12" s="11">
        <v>58</v>
      </c>
      <c r="J12" s="12">
        <v>14.043583535108958</v>
      </c>
      <c r="K12" s="11">
        <v>6.5</v>
      </c>
      <c r="L12" s="12">
        <f>Tableau32[[#This Row],[VENTILATION DE LA DGH INITIALE
(hors IMP)]]/Tableau32[[#This Row],[Effectifs prévisionnels]]</f>
        <v>1.183381088825215</v>
      </c>
      <c r="M12" s="25">
        <v>413</v>
      </c>
      <c r="N12" s="13">
        <v>318.5</v>
      </c>
      <c r="O12" s="13">
        <v>94.5</v>
      </c>
      <c r="P12" s="14">
        <f>O12/Tableau32[[#This Row],[VENTILATION DE LA DGH FINALE
(hors IMP)]]*100</f>
        <v>22.881355932203391</v>
      </c>
      <c r="Q12" s="13">
        <v>6.5</v>
      </c>
      <c r="R12" s="14">
        <f>Tableau32[[#This Row],[VENTILATION DE LA DGH FINALE
(hors IMP)]]/Tableau32[[#This Row],[Effectifs constatés]]</f>
        <v>1.1601123595505618</v>
      </c>
    </row>
    <row r="13" spans="1:18" ht="30" customHeight="1" x14ac:dyDescent="0.25">
      <c r="A13" s="4" t="s">
        <v>37</v>
      </c>
      <c r="B13" s="9">
        <v>145.69999999999999</v>
      </c>
      <c r="C13" s="1" t="s">
        <v>38</v>
      </c>
      <c r="D13" s="1" t="s">
        <v>36</v>
      </c>
      <c r="E13" s="8">
        <v>695</v>
      </c>
      <c r="F13" s="8">
        <v>685</v>
      </c>
      <c r="G13" s="25">
        <v>746</v>
      </c>
      <c r="H13" s="11">
        <v>671</v>
      </c>
      <c r="I13" s="11">
        <v>75</v>
      </c>
      <c r="J13" s="12">
        <v>10.053619302949061</v>
      </c>
      <c r="K13" s="11">
        <v>12.5</v>
      </c>
      <c r="L13" s="12">
        <f>Tableau32[[#This Row],[VENTILATION DE LA DGH INITIALE
(hors IMP)]]/Tableau32[[#This Row],[Effectifs prévisionnels]]</f>
        <v>1.0733812949640287</v>
      </c>
      <c r="M13" s="25">
        <v>747</v>
      </c>
      <c r="N13" s="10">
        <v>668.8</v>
      </c>
      <c r="O13" s="10">
        <v>78.2</v>
      </c>
      <c r="P13" s="15">
        <f>O13/Tableau32[[#This Row],[VENTILATION DE LA DGH FINALE
(hors IMP)]]*100</f>
        <v>10.468540829986614</v>
      </c>
      <c r="Q13" s="10">
        <v>12.5</v>
      </c>
      <c r="R13" s="15">
        <f>Tableau32[[#This Row],[VENTILATION DE LA DGH FINALE
(hors IMP)]]/Tableau32[[#This Row],[Effectifs constatés]]</f>
        <v>1.0905109489051095</v>
      </c>
    </row>
    <row r="14" spans="1:18" ht="30" customHeight="1" x14ac:dyDescent="0.25">
      <c r="A14" s="4" t="s">
        <v>39</v>
      </c>
      <c r="B14" s="9">
        <v>110.9</v>
      </c>
      <c r="C14" s="1" t="s">
        <v>40</v>
      </c>
      <c r="D14" s="1" t="s">
        <v>41</v>
      </c>
      <c r="E14" s="8">
        <v>419</v>
      </c>
      <c r="F14" s="8">
        <v>389</v>
      </c>
      <c r="G14" s="25">
        <v>507</v>
      </c>
      <c r="H14" s="11">
        <v>459</v>
      </c>
      <c r="I14" s="11">
        <v>48</v>
      </c>
      <c r="J14" s="12">
        <v>9.4674556213017755</v>
      </c>
      <c r="K14" s="11">
        <v>7</v>
      </c>
      <c r="L14" s="12">
        <f>Tableau32[[#This Row],[VENTILATION DE LA DGH INITIALE
(hors IMP)]]/Tableau32[[#This Row],[Effectifs prévisionnels]]</f>
        <v>1.2100238663484486</v>
      </c>
      <c r="M14" s="25">
        <v>508</v>
      </c>
      <c r="N14" s="13">
        <v>462.5</v>
      </c>
      <c r="O14" s="13">
        <v>45.5</v>
      </c>
      <c r="P14" s="14">
        <f>O14/Tableau32[[#This Row],[VENTILATION DE LA DGH FINALE
(hors IMP)]]*100</f>
        <v>8.956692913385826</v>
      </c>
      <c r="Q14" s="13">
        <v>7</v>
      </c>
      <c r="R14" s="14">
        <f>Tableau32[[#This Row],[VENTILATION DE LA DGH FINALE
(hors IMP)]]/Tableau32[[#This Row],[Effectifs constatés]]</f>
        <v>1.3059125964010283</v>
      </c>
    </row>
    <row r="15" spans="1:18" ht="30" customHeight="1" x14ac:dyDescent="0.25">
      <c r="A15" s="4" t="s">
        <v>42</v>
      </c>
      <c r="B15" s="9">
        <v>80</v>
      </c>
      <c r="C15" s="1" t="s">
        <v>43</v>
      </c>
      <c r="D15" s="1" t="s">
        <v>41</v>
      </c>
      <c r="E15" s="8">
        <v>526</v>
      </c>
      <c r="F15" s="8">
        <v>500</v>
      </c>
      <c r="G15" s="25">
        <v>624</v>
      </c>
      <c r="H15" s="11">
        <v>567</v>
      </c>
      <c r="I15" s="11">
        <v>57</v>
      </c>
      <c r="J15" s="12">
        <v>9.1346153846153832</v>
      </c>
      <c r="K15" s="11">
        <v>8</v>
      </c>
      <c r="L15" s="12">
        <f>Tableau32[[#This Row],[VENTILATION DE LA DGH INITIALE
(hors IMP)]]/Tableau32[[#This Row],[Effectifs prévisionnels]]</f>
        <v>1.1863117870722433</v>
      </c>
      <c r="M15" s="25">
        <v>629</v>
      </c>
      <c r="N15" s="10">
        <v>576.9</v>
      </c>
      <c r="O15" s="10">
        <v>52.1</v>
      </c>
      <c r="P15" s="15">
        <f>O15/Tableau32[[#This Row],[VENTILATION DE LA DGH FINALE
(hors IMP)]]*100</f>
        <v>8.2829888712241662</v>
      </c>
      <c r="Q15" s="10">
        <v>8</v>
      </c>
      <c r="R15" s="15">
        <f>Tableau32[[#This Row],[VENTILATION DE LA DGH FINALE
(hors IMP)]]/Tableau32[[#This Row],[Effectifs constatés]]</f>
        <v>1.258</v>
      </c>
    </row>
    <row r="16" spans="1:18" ht="30" customHeight="1" x14ac:dyDescent="0.25">
      <c r="A16" s="4" t="s">
        <v>44</v>
      </c>
      <c r="B16" s="9">
        <v>140.1</v>
      </c>
      <c r="C16" s="1" t="s">
        <v>45</v>
      </c>
      <c r="D16" s="1" t="s">
        <v>46</v>
      </c>
      <c r="E16" s="8">
        <v>705</v>
      </c>
      <c r="F16" s="8">
        <v>717</v>
      </c>
      <c r="G16" s="25">
        <v>791</v>
      </c>
      <c r="H16" s="11">
        <v>729</v>
      </c>
      <c r="I16" s="11">
        <v>62</v>
      </c>
      <c r="J16" s="12">
        <v>7.8381795195954496</v>
      </c>
      <c r="K16" s="11">
        <v>12</v>
      </c>
      <c r="L16" s="12">
        <f>Tableau32[[#This Row],[VENTILATION DE LA DGH INITIALE
(hors IMP)]]/Tableau32[[#This Row],[Effectifs prévisionnels]]</f>
        <v>1.1219858156028368</v>
      </c>
      <c r="M16" s="25">
        <v>797</v>
      </c>
      <c r="N16" s="13">
        <v>728</v>
      </c>
      <c r="O16" s="13">
        <v>69</v>
      </c>
      <c r="P16" s="14">
        <f>O16/Tableau32[[#This Row],[VENTILATION DE LA DGH FINALE
(hors IMP)]]*100</f>
        <v>8.6574654956085322</v>
      </c>
      <c r="Q16" s="13">
        <v>12</v>
      </c>
      <c r="R16" s="14">
        <f>Tableau32[[#This Row],[VENTILATION DE LA DGH FINALE
(hors IMP)]]/Tableau32[[#This Row],[Effectifs constatés]]</f>
        <v>1.1115760111576012</v>
      </c>
    </row>
    <row r="17" spans="1:18" ht="30" customHeight="1" x14ac:dyDescent="0.25">
      <c r="A17" s="4" t="s">
        <v>47</v>
      </c>
      <c r="B17" s="9">
        <v>131.5</v>
      </c>
      <c r="C17" s="1" t="s">
        <v>48</v>
      </c>
      <c r="D17" s="1" t="s">
        <v>49</v>
      </c>
      <c r="E17" s="8">
        <v>572</v>
      </c>
      <c r="F17" s="8">
        <v>560</v>
      </c>
      <c r="G17" s="25">
        <v>643</v>
      </c>
      <c r="H17" s="11">
        <v>607</v>
      </c>
      <c r="I17" s="11">
        <v>36</v>
      </c>
      <c r="J17" s="12">
        <v>5.598755832037325</v>
      </c>
      <c r="K17" s="11">
        <v>11</v>
      </c>
      <c r="L17" s="12">
        <f>Tableau32[[#This Row],[VENTILATION DE LA DGH INITIALE
(hors IMP)]]/Tableau32[[#This Row],[Effectifs prévisionnels]]</f>
        <v>1.1241258741258742</v>
      </c>
      <c r="M17" s="25">
        <v>645</v>
      </c>
      <c r="N17" s="10">
        <v>602</v>
      </c>
      <c r="O17" s="10">
        <v>43</v>
      </c>
      <c r="P17" s="15">
        <f>O17/Tableau32[[#This Row],[VENTILATION DE LA DGH FINALE
(hors IMP)]]*100</f>
        <v>6.666666666666667</v>
      </c>
      <c r="Q17" s="10">
        <v>11</v>
      </c>
      <c r="R17" s="15">
        <f>Tableau32[[#This Row],[VENTILATION DE LA DGH FINALE
(hors IMP)]]/Tableau32[[#This Row],[Effectifs constatés]]</f>
        <v>1.1517857142857142</v>
      </c>
    </row>
    <row r="18" spans="1:18" ht="30" customHeight="1" x14ac:dyDescent="0.25">
      <c r="A18" s="4" t="s">
        <v>50</v>
      </c>
      <c r="B18" s="9">
        <v>89</v>
      </c>
      <c r="C18" s="1" t="s">
        <v>51</v>
      </c>
      <c r="D18" s="1" t="s">
        <v>52</v>
      </c>
      <c r="E18" s="8">
        <v>293</v>
      </c>
      <c r="F18" s="8">
        <v>284</v>
      </c>
      <c r="G18" s="25">
        <v>428</v>
      </c>
      <c r="H18" s="11">
        <v>395</v>
      </c>
      <c r="I18" s="11">
        <v>33</v>
      </c>
      <c r="J18" s="12">
        <v>7.7102803738317753</v>
      </c>
      <c r="K18" s="11">
        <v>6</v>
      </c>
      <c r="L18" s="12">
        <f>Tableau32[[#This Row],[VENTILATION DE LA DGH INITIALE
(hors IMP)]]/Tableau32[[#This Row],[Effectifs prévisionnels]]</f>
        <v>1.4607508532423208</v>
      </c>
      <c r="M18" s="25">
        <v>419</v>
      </c>
      <c r="N18" s="13">
        <v>388</v>
      </c>
      <c r="O18" s="13">
        <v>31</v>
      </c>
      <c r="P18" s="14">
        <f>O18/Tableau32[[#This Row],[VENTILATION DE LA DGH FINALE
(hors IMP)]]*100</f>
        <v>7.3985680190930783</v>
      </c>
      <c r="Q18" s="13">
        <v>9</v>
      </c>
      <c r="R18" s="14">
        <f>Tableau32[[#This Row],[VENTILATION DE LA DGH FINALE
(hors IMP)]]/Tableau32[[#This Row],[Effectifs constatés]]</f>
        <v>1.4753521126760563</v>
      </c>
    </row>
    <row r="19" spans="1:18" ht="30" customHeight="1" x14ac:dyDescent="0.25">
      <c r="A19" s="4" t="s">
        <v>53</v>
      </c>
      <c r="B19" s="9">
        <v>79.8</v>
      </c>
      <c r="C19" s="1" t="s">
        <v>54</v>
      </c>
      <c r="D19" s="1" t="s">
        <v>52</v>
      </c>
      <c r="E19" s="8">
        <v>262</v>
      </c>
      <c r="F19" s="8">
        <v>251</v>
      </c>
      <c r="G19" s="25">
        <v>441</v>
      </c>
      <c r="H19" s="11">
        <v>406</v>
      </c>
      <c r="I19" s="11">
        <v>35</v>
      </c>
      <c r="J19" s="12">
        <v>7.9365079365079358</v>
      </c>
      <c r="K19" s="11">
        <v>6</v>
      </c>
      <c r="L19" s="12">
        <f>Tableau32[[#This Row],[VENTILATION DE LA DGH INITIALE
(hors IMP)]]/Tableau32[[#This Row],[Effectifs prévisionnels]]</f>
        <v>1.6832061068702291</v>
      </c>
      <c r="M19" s="25">
        <v>436</v>
      </c>
      <c r="N19" s="10">
        <v>400.06</v>
      </c>
      <c r="O19" s="10">
        <v>35.94</v>
      </c>
      <c r="P19" s="15">
        <f>O19/Tableau32[[#This Row],[VENTILATION DE LA DGH FINALE
(hors IMP)]]*100</f>
        <v>8.2431192660550447</v>
      </c>
      <c r="Q19" s="10">
        <v>10</v>
      </c>
      <c r="R19" s="15">
        <f>Tableau32[[#This Row],[VENTILATION DE LA DGH FINALE
(hors IMP)]]/Tableau32[[#This Row],[Effectifs constatés]]</f>
        <v>1.7370517928286853</v>
      </c>
    </row>
    <row r="20" spans="1:18" ht="30" customHeight="1" x14ac:dyDescent="0.25">
      <c r="A20" s="4" t="s">
        <v>55</v>
      </c>
      <c r="B20" s="9">
        <v>123.4</v>
      </c>
      <c r="C20" s="1" t="s">
        <v>56</v>
      </c>
      <c r="D20" s="1" t="s">
        <v>57</v>
      </c>
      <c r="E20" s="8">
        <v>560</v>
      </c>
      <c r="F20" s="8">
        <v>570</v>
      </c>
      <c r="G20" s="25">
        <v>656</v>
      </c>
      <c r="H20" s="11">
        <v>596</v>
      </c>
      <c r="I20" s="11">
        <v>60</v>
      </c>
      <c r="J20" s="12">
        <v>9.1463414634146343</v>
      </c>
      <c r="K20" s="11">
        <v>10</v>
      </c>
      <c r="L20" s="12">
        <f>Tableau32[[#This Row],[VENTILATION DE LA DGH INITIALE
(hors IMP)]]/Tableau32[[#This Row],[Effectifs prévisionnels]]</f>
        <v>1.1714285714285715</v>
      </c>
      <c r="M20" s="25">
        <v>661</v>
      </c>
      <c r="N20" s="13">
        <v>604</v>
      </c>
      <c r="O20" s="13">
        <v>57</v>
      </c>
      <c r="P20" s="14">
        <f>O20/Tableau32[[#This Row],[VENTILATION DE LA DGH FINALE
(hors IMP)]]*100</f>
        <v>8.6232980332829037</v>
      </c>
      <c r="Q20" s="13">
        <v>10</v>
      </c>
      <c r="R20" s="14">
        <f>Tableau32[[#This Row],[VENTILATION DE LA DGH FINALE
(hors IMP)]]/Tableau32[[#This Row],[Effectifs constatés]]</f>
        <v>1.1596491228070176</v>
      </c>
    </row>
    <row r="21" spans="1:18" ht="30" customHeight="1" x14ac:dyDescent="0.25">
      <c r="A21" s="4" t="s">
        <v>58</v>
      </c>
      <c r="B21" s="9">
        <v>135.1</v>
      </c>
      <c r="C21" s="1" t="s">
        <v>59</v>
      </c>
      <c r="D21" s="1" t="s">
        <v>57</v>
      </c>
      <c r="E21" s="8">
        <v>496</v>
      </c>
      <c r="F21" s="8">
        <v>476</v>
      </c>
      <c r="G21" s="25">
        <v>535</v>
      </c>
      <c r="H21" s="11">
        <v>496</v>
      </c>
      <c r="I21" s="11">
        <v>39</v>
      </c>
      <c r="J21" s="12">
        <v>7.2897196261682247</v>
      </c>
      <c r="K21" s="11">
        <v>9</v>
      </c>
      <c r="L21" s="12">
        <f>Tableau32[[#This Row],[VENTILATION DE LA DGH INITIALE
(hors IMP)]]/Tableau32[[#This Row],[Effectifs prévisionnels]]</f>
        <v>1.0786290322580645</v>
      </c>
      <c r="M21" s="25">
        <v>538</v>
      </c>
      <c r="N21" s="10">
        <v>488</v>
      </c>
      <c r="O21" s="10">
        <v>50</v>
      </c>
      <c r="P21" s="15">
        <f>O21/Tableau32[[#This Row],[VENTILATION DE LA DGH FINALE
(hors IMP)]]*100</f>
        <v>9.2936802973977688</v>
      </c>
      <c r="Q21" s="10">
        <v>9</v>
      </c>
      <c r="R21" s="15">
        <f>Tableau32[[#This Row],[VENTILATION DE LA DGH FINALE
(hors IMP)]]/Tableau32[[#This Row],[Effectifs constatés]]</f>
        <v>1.1302521008403361</v>
      </c>
    </row>
    <row r="22" spans="1:18" ht="30" customHeight="1" x14ac:dyDescent="0.25">
      <c r="A22" s="4" t="s">
        <v>60</v>
      </c>
      <c r="B22" s="9">
        <v>143</v>
      </c>
      <c r="C22" s="1" t="s">
        <v>61</v>
      </c>
      <c r="D22" s="1" t="s">
        <v>62</v>
      </c>
      <c r="E22" s="8">
        <v>753</v>
      </c>
      <c r="F22" s="8">
        <v>744</v>
      </c>
      <c r="G22" s="25">
        <v>805</v>
      </c>
      <c r="H22" s="11">
        <v>758</v>
      </c>
      <c r="I22" s="11">
        <v>47</v>
      </c>
      <c r="J22" s="12">
        <v>5.8385093167701863</v>
      </c>
      <c r="K22" s="11">
        <v>12.5</v>
      </c>
      <c r="L22" s="12">
        <f>Tableau32[[#This Row],[VENTILATION DE LA DGH INITIALE
(hors IMP)]]/Tableau32[[#This Row],[Effectifs prévisionnels]]</f>
        <v>1.0690571049136786</v>
      </c>
      <c r="M22" s="25">
        <v>815.5</v>
      </c>
      <c r="N22" s="13">
        <v>757</v>
      </c>
      <c r="O22" s="13">
        <v>58.5</v>
      </c>
      <c r="P22" s="14">
        <f>O22/Tableau32[[#This Row],[VENTILATION DE LA DGH FINALE
(hors IMP)]]*100</f>
        <v>7.1735131820968734</v>
      </c>
      <c r="Q22" s="13">
        <v>12.5</v>
      </c>
      <c r="R22" s="14">
        <f>Tableau32[[#This Row],[VENTILATION DE LA DGH FINALE
(hors IMP)]]/Tableau32[[#This Row],[Effectifs constatés]]</f>
        <v>1.0961021505376345</v>
      </c>
    </row>
    <row r="23" spans="1:18" ht="30" customHeight="1" x14ac:dyDescent="0.25">
      <c r="A23" s="4" t="s">
        <v>63</v>
      </c>
      <c r="B23" s="9">
        <v>115.3</v>
      </c>
      <c r="C23" s="1" t="s">
        <v>64</v>
      </c>
      <c r="D23" s="1" t="s">
        <v>65</v>
      </c>
      <c r="E23" s="8">
        <v>389</v>
      </c>
      <c r="F23" s="8">
        <v>420</v>
      </c>
      <c r="G23" s="25">
        <v>500</v>
      </c>
      <c r="H23" s="11">
        <v>462</v>
      </c>
      <c r="I23" s="11">
        <v>38</v>
      </c>
      <c r="J23" s="12">
        <v>7.6</v>
      </c>
      <c r="K23" s="11">
        <v>7.5</v>
      </c>
      <c r="L23" s="12">
        <f>Tableau32[[#This Row],[VENTILATION DE LA DGH INITIALE
(hors IMP)]]/Tableau32[[#This Row],[Effectifs prévisionnels]]</f>
        <v>1.2853470437017995</v>
      </c>
      <c r="M23" s="25">
        <v>503</v>
      </c>
      <c r="N23" s="10">
        <v>468</v>
      </c>
      <c r="O23" s="10">
        <v>35</v>
      </c>
      <c r="P23" s="15">
        <f>O23/Tableau32[[#This Row],[VENTILATION DE LA DGH FINALE
(hors IMP)]]*100</f>
        <v>6.9582504970178931</v>
      </c>
      <c r="Q23" s="10">
        <v>7.5</v>
      </c>
      <c r="R23" s="15">
        <f>Tableau32[[#This Row],[VENTILATION DE LA DGH FINALE
(hors IMP)]]/Tableau32[[#This Row],[Effectifs constatés]]</f>
        <v>1.1976190476190476</v>
      </c>
    </row>
    <row r="24" spans="1:18" ht="30" customHeight="1" x14ac:dyDescent="0.25">
      <c r="A24" s="4" t="s">
        <v>66</v>
      </c>
      <c r="B24" s="9">
        <v>112.8</v>
      </c>
      <c r="C24" s="1" t="s">
        <v>67</v>
      </c>
      <c r="D24" s="1" t="s">
        <v>68</v>
      </c>
      <c r="E24" s="8">
        <v>504</v>
      </c>
      <c r="F24" s="8">
        <v>522</v>
      </c>
      <c r="G24" s="25">
        <v>576</v>
      </c>
      <c r="H24" s="11">
        <v>515</v>
      </c>
      <c r="I24" s="11">
        <v>61</v>
      </c>
      <c r="J24" s="12">
        <v>10.590277777777777</v>
      </c>
      <c r="K24" s="11">
        <v>8</v>
      </c>
      <c r="L24" s="12">
        <f>Tableau32[[#This Row],[VENTILATION DE LA DGH INITIALE
(hors IMP)]]/Tableau32[[#This Row],[Effectifs prévisionnels]]</f>
        <v>1.1428571428571428</v>
      </c>
      <c r="M24" s="25">
        <v>583</v>
      </c>
      <c r="N24" s="13">
        <v>515</v>
      </c>
      <c r="O24" s="13">
        <v>68</v>
      </c>
      <c r="P24" s="14">
        <f>O24/Tableau32[[#This Row],[VENTILATION DE LA DGH FINALE
(hors IMP)]]*100</f>
        <v>11.663807890222985</v>
      </c>
      <c r="Q24" s="13">
        <v>8</v>
      </c>
      <c r="R24" s="14">
        <f>Tableau32[[#This Row],[VENTILATION DE LA DGH FINALE
(hors IMP)]]/Tableau32[[#This Row],[Effectifs constatés]]</f>
        <v>1.1168582375478928</v>
      </c>
    </row>
    <row r="25" spans="1:18" ht="30" customHeight="1" x14ac:dyDescent="0.25">
      <c r="A25" s="4" t="s">
        <v>69</v>
      </c>
      <c r="B25" s="9">
        <v>120.1</v>
      </c>
      <c r="C25" s="1" t="s">
        <v>70</v>
      </c>
      <c r="D25" s="1" t="s">
        <v>68</v>
      </c>
      <c r="E25" s="8">
        <v>751</v>
      </c>
      <c r="F25" s="8">
        <v>736</v>
      </c>
      <c r="G25" s="25">
        <v>842</v>
      </c>
      <c r="H25" s="11">
        <v>789</v>
      </c>
      <c r="I25" s="11">
        <v>53</v>
      </c>
      <c r="J25" s="12">
        <v>6.2945368171021379</v>
      </c>
      <c r="K25" s="11">
        <v>13</v>
      </c>
      <c r="L25" s="12">
        <f>Tableau32[[#This Row],[VENTILATION DE LA DGH INITIALE
(hors IMP)]]/Tableau32[[#This Row],[Effectifs prévisionnels]]</f>
        <v>1.1211717709720372</v>
      </c>
      <c r="M25" s="25">
        <v>846</v>
      </c>
      <c r="N25" s="10">
        <v>785.2</v>
      </c>
      <c r="O25" s="10">
        <v>60.8</v>
      </c>
      <c r="P25" s="15">
        <f>O25/Tableau32[[#This Row],[VENTILATION DE LA DGH FINALE
(hors IMP)]]*100</f>
        <v>7.1867612293144205</v>
      </c>
      <c r="Q25" s="10">
        <v>13</v>
      </c>
      <c r="R25" s="15">
        <f>Tableau32[[#This Row],[VENTILATION DE LA DGH FINALE
(hors IMP)]]/Tableau32[[#This Row],[Effectifs constatés]]</f>
        <v>1.1494565217391304</v>
      </c>
    </row>
    <row r="26" spans="1:18" ht="30" customHeight="1" x14ac:dyDescent="0.25">
      <c r="A26" s="4" t="s">
        <v>71</v>
      </c>
      <c r="B26" s="9">
        <v>105.4</v>
      </c>
      <c r="C26" s="1" t="s">
        <v>72</v>
      </c>
      <c r="D26" s="1" t="s">
        <v>68</v>
      </c>
      <c r="E26" s="8">
        <v>738</v>
      </c>
      <c r="F26" s="8">
        <v>724</v>
      </c>
      <c r="G26" s="25">
        <v>840</v>
      </c>
      <c r="H26" s="11">
        <v>760</v>
      </c>
      <c r="I26" s="11">
        <v>80</v>
      </c>
      <c r="J26" s="12">
        <v>9.5238095238095237</v>
      </c>
      <c r="K26" s="11">
        <v>12</v>
      </c>
      <c r="L26" s="12">
        <f>Tableau32[[#This Row],[VENTILATION DE LA DGH INITIALE
(hors IMP)]]/Tableau32[[#This Row],[Effectifs prévisionnels]]</f>
        <v>1.1382113821138211</v>
      </c>
      <c r="M26" s="25">
        <v>832</v>
      </c>
      <c r="N26" s="13">
        <v>742.9</v>
      </c>
      <c r="O26" s="13">
        <v>89.1</v>
      </c>
      <c r="P26" s="14">
        <f>O26/Tableau32[[#This Row],[VENTILATION DE LA DGH FINALE
(hors IMP)]]*100</f>
        <v>10.709134615384615</v>
      </c>
      <c r="Q26" s="13">
        <v>12</v>
      </c>
      <c r="R26" s="14">
        <f>Tableau32[[#This Row],[VENTILATION DE LA DGH FINALE
(hors IMP)]]/Tableau32[[#This Row],[Effectifs constatés]]</f>
        <v>1.149171270718232</v>
      </c>
    </row>
    <row r="27" spans="1:18" ht="30" customHeight="1" x14ac:dyDescent="0.25">
      <c r="A27" s="4" t="s">
        <v>73</v>
      </c>
      <c r="B27" s="9">
        <v>130.69999999999999</v>
      </c>
      <c r="C27" s="1" t="s">
        <v>74</v>
      </c>
      <c r="D27" s="1" t="s">
        <v>75</v>
      </c>
      <c r="E27" s="8">
        <v>492</v>
      </c>
      <c r="F27" s="8">
        <v>488</v>
      </c>
      <c r="G27" s="25">
        <v>536</v>
      </c>
      <c r="H27" s="11">
        <v>490</v>
      </c>
      <c r="I27" s="11">
        <v>46</v>
      </c>
      <c r="J27" s="12">
        <v>8.5820895522388057</v>
      </c>
      <c r="K27" s="11">
        <v>8.5</v>
      </c>
      <c r="L27" s="12">
        <f>Tableau32[[#This Row],[VENTILATION DE LA DGH INITIALE
(hors IMP)]]/Tableau32[[#This Row],[Effectifs prévisionnels]]</f>
        <v>1.089430894308943</v>
      </c>
      <c r="M27" s="25">
        <v>543.5</v>
      </c>
      <c r="N27" s="10">
        <v>486.9</v>
      </c>
      <c r="O27" s="10">
        <v>56.6</v>
      </c>
      <c r="P27" s="15">
        <f>O27/Tableau32[[#This Row],[VENTILATION DE LA DGH FINALE
(hors IMP)]]*100</f>
        <v>10.413983440662374</v>
      </c>
      <c r="Q27" s="10">
        <v>8.5</v>
      </c>
      <c r="R27" s="15">
        <f>Tableau32[[#This Row],[VENTILATION DE LA DGH FINALE
(hors IMP)]]/Tableau32[[#This Row],[Effectifs constatés]]</f>
        <v>1.1137295081967213</v>
      </c>
    </row>
    <row r="28" spans="1:18" ht="30" customHeight="1" x14ac:dyDescent="0.25">
      <c r="A28" s="4" t="s">
        <v>76</v>
      </c>
      <c r="B28" s="9">
        <v>115.9</v>
      </c>
      <c r="C28" s="1" t="s">
        <v>77</v>
      </c>
      <c r="D28" s="1" t="s">
        <v>78</v>
      </c>
      <c r="E28" s="8">
        <v>465</v>
      </c>
      <c r="F28" s="8">
        <v>453</v>
      </c>
      <c r="G28" s="25">
        <v>537</v>
      </c>
      <c r="H28" s="11">
        <v>504</v>
      </c>
      <c r="I28" s="11">
        <v>33</v>
      </c>
      <c r="J28" s="12">
        <v>6.1452513966480442</v>
      </c>
      <c r="K28" s="11">
        <v>8</v>
      </c>
      <c r="L28" s="12">
        <f>Tableau32[[#This Row],[VENTILATION DE LA DGH INITIALE
(hors IMP)]]/Tableau32[[#This Row],[Effectifs prévisionnels]]</f>
        <v>1.1548387096774193</v>
      </c>
      <c r="M28" s="25">
        <v>538</v>
      </c>
      <c r="N28" s="13">
        <v>502</v>
      </c>
      <c r="O28" s="13">
        <v>36</v>
      </c>
      <c r="P28" s="14">
        <f>O28/Tableau32[[#This Row],[VENTILATION DE LA DGH FINALE
(hors IMP)]]*100</f>
        <v>6.6914498141263934</v>
      </c>
      <c r="Q28" s="13">
        <v>8</v>
      </c>
      <c r="R28" s="14">
        <f>Tableau32[[#This Row],[VENTILATION DE LA DGH FINALE
(hors IMP)]]/Tableau32[[#This Row],[Effectifs constatés]]</f>
        <v>1.1876379690949228</v>
      </c>
    </row>
    <row r="29" spans="1:18" ht="30" customHeight="1" x14ac:dyDescent="0.25">
      <c r="A29" s="4" t="s">
        <v>79</v>
      </c>
      <c r="B29" s="9">
        <v>119.1</v>
      </c>
      <c r="C29" s="1" t="s">
        <v>80</v>
      </c>
      <c r="D29" s="1" t="s">
        <v>81</v>
      </c>
      <c r="E29" s="8">
        <v>559</v>
      </c>
      <c r="F29" s="8">
        <v>548</v>
      </c>
      <c r="G29" s="25">
        <v>633</v>
      </c>
      <c r="H29" s="11">
        <v>593</v>
      </c>
      <c r="I29" s="11">
        <v>40</v>
      </c>
      <c r="J29" s="12">
        <v>6.3191153238546596</v>
      </c>
      <c r="K29" s="11">
        <v>10</v>
      </c>
      <c r="L29" s="12">
        <f>Tableau32[[#This Row],[VENTILATION DE LA DGH INITIALE
(hors IMP)]]/Tableau32[[#This Row],[Effectifs prévisionnels]]</f>
        <v>1.1323792486583184</v>
      </c>
      <c r="M29" s="25">
        <v>635</v>
      </c>
      <c r="N29" s="10">
        <v>597.29999999999995</v>
      </c>
      <c r="O29" s="10">
        <v>37.700000000000003</v>
      </c>
      <c r="P29" s="15">
        <f>O29/Tableau32[[#This Row],[VENTILATION DE LA DGH FINALE
(hors IMP)]]*100</f>
        <v>5.9370078740157481</v>
      </c>
      <c r="Q29" s="10">
        <v>10</v>
      </c>
      <c r="R29" s="15">
        <f>Tableau32[[#This Row],[VENTILATION DE LA DGH FINALE
(hors IMP)]]/Tableau32[[#This Row],[Effectifs constatés]]</f>
        <v>1.1587591240875912</v>
      </c>
    </row>
    <row r="30" spans="1:18" ht="30" customHeight="1" x14ac:dyDescent="0.25">
      <c r="A30" s="4" t="s">
        <v>82</v>
      </c>
      <c r="B30" s="9">
        <v>116.1</v>
      </c>
      <c r="C30" s="1" t="s">
        <v>83</v>
      </c>
      <c r="D30" s="1" t="s">
        <v>81</v>
      </c>
      <c r="E30" s="8">
        <v>535</v>
      </c>
      <c r="F30" s="8">
        <v>545</v>
      </c>
      <c r="G30" s="25">
        <v>607</v>
      </c>
      <c r="H30" s="11">
        <v>576</v>
      </c>
      <c r="I30" s="11">
        <v>31</v>
      </c>
      <c r="J30" s="12">
        <v>5.1070840197693572</v>
      </c>
      <c r="K30" s="11">
        <v>9</v>
      </c>
      <c r="L30" s="12">
        <f>Tableau32[[#This Row],[VENTILATION DE LA DGH INITIALE
(hors IMP)]]/Tableau32[[#This Row],[Effectifs prévisionnels]]</f>
        <v>1.1345794392523365</v>
      </c>
      <c r="M30" s="25">
        <v>611</v>
      </c>
      <c r="N30" s="13">
        <v>574.9</v>
      </c>
      <c r="O30" s="13">
        <v>36.1</v>
      </c>
      <c r="P30" s="14">
        <f>O30/Tableau32[[#This Row],[VENTILATION DE LA DGH FINALE
(hors IMP)]]*100</f>
        <v>5.9083469721767594</v>
      </c>
      <c r="Q30" s="13">
        <v>10</v>
      </c>
      <c r="R30" s="14">
        <f>Tableau32[[#This Row],[VENTILATION DE LA DGH FINALE
(hors IMP)]]/Tableau32[[#This Row],[Effectifs constatés]]</f>
        <v>1.1211009174311926</v>
      </c>
    </row>
    <row r="31" spans="1:18" ht="30" customHeight="1" x14ac:dyDescent="0.25">
      <c r="A31" s="4" t="s">
        <v>84</v>
      </c>
      <c r="B31" s="9">
        <v>117.1</v>
      </c>
      <c r="C31" s="1" t="s">
        <v>85</v>
      </c>
      <c r="D31" s="1" t="s">
        <v>86</v>
      </c>
      <c r="E31" s="8">
        <v>649</v>
      </c>
      <c r="F31" s="8">
        <v>644</v>
      </c>
      <c r="G31" s="25">
        <v>732</v>
      </c>
      <c r="H31" s="11">
        <v>668</v>
      </c>
      <c r="I31" s="11">
        <v>64</v>
      </c>
      <c r="J31" s="12">
        <v>8.7431693989071047</v>
      </c>
      <c r="K31" s="11">
        <v>11</v>
      </c>
      <c r="L31" s="12">
        <f>Tableau32[[#This Row],[VENTILATION DE LA DGH INITIALE
(hors IMP)]]/Tableau32[[#This Row],[Effectifs prévisionnels]]</f>
        <v>1.1278890600924498</v>
      </c>
      <c r="M31" s="25">
        <v>734</v>
      </c>
      <c r="N31" s="10">
        <v>659.6</v>
      </c>
      <c r="O31" s="10">
        <v>74.400000000000006</v>
      </c>
      <c r="P31" s="15">
        <f>O31/Tableau32[[#This Row],[VENTILATION DE LA DGH FINALE
(hors IMP)]]*100</f>
        <v>10.13623978201635</v>
      </c>
      <c r="Q31" s="10">
        <v>11</v>
      </c>
      <c r="R31" s="15">
        <f>Tableau32[[#This Row],[VENTILATION DE LA DGH FINALE
(hors IMP)]]/Tableau32[[#This Row],[Effectifs constatés]]</f>
        <v>1.139751552795031</v>
      </c>
    </row>
    <row r="32" spans="1:18" ht="30" customHeight="1" x14ac:dyDescent="0.25">
      <c r="A32" s="4" t="s">
        <v>87</v>
      </c>
      <c r="B32" s="9">
        <v>138</v>
      </c>
      <c r="C32" s="1" t="s">
        <v>88</v>
      </c>
      <c r="D32" s="1" t="s">
        <v>89</v>
      </c>
      <c r="E32" s="8">
        <v>587</v>
      </c>
      <c r="F32" s="8">
        <v>596</v>
      </c>
      <c r="G32" s="25">
        <v>633</v>
      </c>
      <c r="H32" s="11">
        <v>588</v>
      </c>
      <c r="I32" s="11">
        <v>45</v>
      </c>
      <c r="J32" s="12">
        <v>7.109004739336493</v>
      </c>
      <c r="K32" s="11">
        <v>9</v>
      </c>
      <c r="L32" s="12">
        <f>Tableau32[[#This Row],[VENTILATION DE LA DGH INITIALE
(hors IMP)]]/Tableau32[[#This Row],[Effectifs prévisionnels]]</f>
        <v>1.0783645655877343</v>
      </c>
      <c r="M32" s="25">
        <v>635</v>
      </c>
      <c r="N32" s="13">
        <v>579.5</v>
      </c>
      <c r="O32" s="13">
        <v>55.5</v>
      </c>
      <c r="P32" s="14">
        <f>O32/Tableau32[[#This Row],[VENTILATION DE LA DGH FINALE
(hors IMP)]]*100</f>
        <v>8.7401574803149611</v>
      </c>
      <c r="Q32" s="13">
        <v>9</v>
      </c>
      <c r="R32" s="14">
        <f>Tableau32[[#This Row],[VENTILATION DE LA DGH FINALE
(hors IMP)]]/Tableau32[[#This Row],[Effectifs constatés]]</f>
        <v>1.0654362416107384</v>
      </c>
    </row>
    <row r="33" spans="1:18" ht="30" customHeight="1" x14ac:dyDescent="0.25">
      <c r="A33" s="4" t="s">
        <v>90</v>
      </c>
      <c r="B33" s="9">
        <v>115.3</v>
      </c>
      <c r="C33" s="1" t="s">
        <v>91</v>
      </c>
      <c r="D33" s="1" t="s">
        <v>92</v>
      </c>
      <c r="E33" s="8">
        <v>585</v>
      </c>
      <c r="F33" s="8">
        <v>580</v>
      </c>
      <c r="G33" s="25">
        <v>665</v>
      </c>
      <c r="H33" s="11">
        <v>597</v>
      </c>
      <c r="I33" s="11">
        <v>68</v>
      </c>
      <c r="J33" s="12">
        <v>10.225563909774436</v>
      </c>
      <c r="K33" s="11">
        <v>9.5</v>
      </c>
      <c r="L33" s="12">
        <f>Tableau32[[#This Row],[VENTILATION DE LA DGH INITIALE
(hors IMP)]]/Tableau32[[#This Row],[Effectifs prévisionnels]]</f>
        <v>1.1367521367521367</v>
      </c>
      <c r="M33" s="25">
        <v>667</v>
      </c>
      <c r="N33" s="10">
        <v>599</v>
      </c>
      <c r="O33" s="10">
        <v>68</v>
      </c>
      <c r="P33" s="15">
        <f>O33/Tableau32[[#This Row],[VENTILATION DE LA DGH FINALE
(hors IMP)]]*100</f>
        <v>10.194902548725636</v>
      </c>
      <c r="Q33" s="10">
        <v>9.5</v>
      </c>
      <c r="R33" s="15">
        <f>Tableau32[[#This Row],[VENTILATION DE LA DGH FINALE
(hors IMP)]]/Tableau32[[#This Row],[Effectifs constatés]]</f>
        <v>1.1499999999999999</v>
      </c>
    </row>
    <row r="34" spans="1:18" ht="30" customHeight="1" x14ac:dyDescent="0.25">
      <c r="A34" s="4" t="s">
        <v>93</v>
      </c>
      <c r="B34" s="9">
        <v>114.9</v>
      </c>
      <c r="C34" s="1" t="s">
        <v>94</v>
      </c>
      <c r="D34" s="1" t="s">
        <v>95</v>
      </c>
      <c r="E34" s="8">
        <v>519</v>
      </c>
      <c r="F34" s="8">
        <v>517</v>
      </c>
      <c r="G34" s="25">
        <v>556</v>
      </c>
      <c r="H34" s="11">
        <v>492</v>
      </c>
      <c r="I34" s="11">
        <v>64</v>
      </c>
      <c r="J34" s="12">
        <v>11.510791366906476</v>
      </c>
      <c r="K34" s="11">
        <v>9</v>
      </c>
      <c r="L34" s="12">
        <f>Tableau32[[#This Row],[VENTILATION DE LA DGH INITIALE
(hors IMP)]]/Tableau32[[#This Row],[Effectifs prévisionnels]]</f>
        <v>1.071290944123314</v>
      </c>
      <c r="M34" s="25">
        <v>558.5</v>
      </c>
      <c r="N34" s="13">
        <v>515.5</v>
      </c>
      <c r="O34" s="13">
        <v>43</v>
      </c>
      <c r="P34" s="14">
        <f>O34/Tableau32[[#This Row],[VENTILATION DE LA DGH FINALE
(hors IMP)]]*100</f>
        <v>7.6991942703670544</v>
      </c>
      <c r="Q34" s="13">
        <v>9</v>
      </c>
      <c r="R34" s="14">
        <f>Tableau32[[#This Row],[VENTILATION DE LA DGH FINALE
(hors IMP)]]/Tableau32[[#This Row],[Effectifs constatés]]</f>
        <v>1.0802707930367506</v>
      </c>
    </row>
    <row r="35" spans="1:18" ht="30" customHeight="1" x14ac:dyDescent="0.25">
      <c r="A35" s="4" t="s">
        <v>96</v>
      </c>
      <c r="B35" s="9">
        <v>110.2</v>
      </c>
      <c r="C35" s="1" t="s">
        <v>97</v>
      </c>
      <c r="D35" s="1" t="s">
        <v>98</v>
      </c>
      <c r="E35" s="8">
        <v>613</v>
      </c>
      <c r="F35" s="8">
        <v>627</v>
      </c>
      <c r="G35" s="25">
        <v>724</v>
      </c>
      <c r="H35" s="11">
        <v>670</v>
      </c>
      <c r="I35" s="11">
        <v>54</v>
      </c>
      <c r="J35" s="12">
        <v>7.4585635359116029</v>
      </c>
      <c r="K35" s="11">
        <v>10.5</v>
      </c>
      <c r="L35" s="12">
        <f>Tableau32[[#This Row],[VENTILATION DE LA DGH INITIALE
(hors IMP)]]/Tableau32[[#This Row],[Effectifs prévisionnels]]</f>
        <v>1.1810766721044046</v>
      </c>
      <c r="M35" s="25">
        <v>725</v>
      </c>
      <c r="N35" s="10">
        <v>665.9</v>
      </c>
      <c r="O35" s="10">
        <v>59.1</v>
      </c>
      <c r="P35" s="15">
        <f>O35/Tableau32[[#This Row],[VENTILATION DE LA DGH FINALE
(hors IMP)]]*100</f>
        <v>8.1517241379310352</v>
      </c>
      <c r="Q35" s="10">
        <v>10.5</v>
      </c>
      <c r="R35" s="15">
        <f>Tableau32[[#This Row],[VENTILATION DE LA DGH FINALE
(hors IMP)]]/Tableau32[[#This Row],[Effectifs constatés]]</f>
        <v>1.1562998405103668</v>
      </c>
    </row>
    <row r="36" spans="1:18" ht="30" customHeight="1" x14ac:dyDescent="0.25">
      <c r="A36" s="4" t="s">
        <v>99</v>
      </c>
      <c r="B36" s="9">
        <v>113.9</v>
      </c>
      <c r="C36" s="1" t="s">
        <v>100</v>
      </c>
      <c r="D36" s="1" t="s">
        <v>101</v>
      </c>
      <c r="E36" s="8">
        <v>405</v>
      </c>
      <c r="F36" s="8">
        <v>392</v>
      </c>
      <c r="G36" s="25">
        <v>507</v>
      </c>
      <c r="H36" s="11">
        <v>468</v>
      </c>
      <c r="I36" s="11">
        <v>39</v>
      </c>
      <c r="J36" s="12">
        <v>7.6923076923076925</v>
      </c>
      <c r="K36" s="11">
        <v>7.5</v>
      </c>
      <c r="L36" s="12">
        <f>Tableau32[[#This Row],[VENTILATION DE LA DGH INITIALE
(hors IMP)]]/Tableau32[[#This Row],[Effectifs prévisionnels]]</f>
        <v>1.2518518518518518</v>
      </c>
      <c r="M36" s="25">
        <v>511</v>
      </c>
      <c r="N36" s="13">
        <v>459.3</v>
      </c>
      <c r="O36" s="13">
        <v>51.7</v>
      </c>
      <c r="P36" s="14">
        <f>O36/Tableau32[[#This Row],[VENTILATION DE LA DGH FINALE
(hors IMP)]]*100</f>
        <v>10.117416829745597</v>
      </c>
      <c r="Q36" s="13">
        <v>7.5</v>
      </c>
      <c r="R36" s="14">
        <f>Tableau32[[#This Row],[VENTILATION DE LA DGH FINALE
(hors IMP)]]/Tableau32[[#This Row],[Effectifs constatés]]</f>
        <v>1.3035714285714286</v>
      </c>
    </row>
    <row r="37" spans="1:18" ht="30" customHeight="1" x14ac:dyDescent="0.25">
      <c r="A37" s="4" t="s">
        <v>102</v>
      </c>
      <c r="B37" s="9">
        <v>100.7</v>
      </c>
      <c r="C37" s="1" t="s">
        <v>103</v>
      </c>
      <c r="D37" s="1" t="s">
        <v>101</v>
      </c>
      <c r="E37" s="8">
        <v>407</v>
      </c>
      <c r="F37" s="8">
        <v>383</v>
      </c>
      <c r="G37" s="25">
        <v>489</v>
      </c>
      <c r="H37" s="11">
        <v>446</v>
      </c>
      <c r="I37" s="11">
        <v>43</v>
      </c>
      <c r="J37" s="12">
        <v>8.7934560327198366</v>
      </c>
      <c r="K37" s="11">
        <v>7</v>
      </c>
      <c r="L37" s="12">
        <f>Tableau32[[#This Row],[VENTILATION DE LA DGH INITIALE
(hors IMP)]]/Tableau32[[#This Row],[Effectifs prévisionnels]]</f>
        <v>1.2014742014742015</v>
      </c>
      <c r="M37" s="25">
        <v>498</v>
      </c>
      <c r="N37" s="10">
        <v>441.9</v>
      </c>
      <c r="O37" s="10">
        <v>56.1</v>
      </c>
      <c r="P37" s="15">
        <f>O37/Tableau32[[#This Row],[VENTILATION DE LA DGH FINALE
(hors IMP)]]*100</f>
        <v>11.265060240963857</v>
      </c>
      <c r="Q37" s="10">
        <v>8</v>
      </c>
      <c r="R37" s="15">
        <f>Tableau32[[#This Row],[VENTILATION DE LA DGH FINALE
(hors IMP)]]/Tableau32[[#This Row],[Effectifs constatés]]</f>
        <v>1.3002610966057442</v>
      </c>
    </row>
    <row r="38" spans="1:18" ht="30" customHeight="1" x14ac:dyDescent="0.25">
      <c r="A38" s="4" t="s">
        <v>104</v>
      </c>
      <c r="B38" s="9">
        <v>105.2</v>
      </c>
      <c r="C38" s="1" t="s">
        <v>105</v>
      </c>
      <c r="D38" s="1" t="s">
        <v>101</v>
      </c>
      <c r="E38" s="8">
        <v>483</v>
      </c>
      <c r="F38" s="8">
        <v>484</v>
      </c>
      <c r="G38" s="25">
        <v>573</v>
      </c>
      <c r="H38" s="11">
        <v>538</v>
      </c>
      <c r="I38" s="11">
        <v>35</v>
      </c>
      <c r="J38" s="12">
        <v>6.1082024432809776</v>
      </c>
      <c r="K38" s="11">
        <v>8</v>
      </c>
      <c r="L38" s="12">
        <f>Tableau32[[#This Row],[VENTILATION DE LA DGH INITIALE
(hors IMP)]]/Tableau32[[#This Row],[Effectifs prévisionnels]]</f>
        <v>1.186335403726708</v>
      </c>
      <c r="M38" s="25">
        <v>586</v>
      </c>
      <c r="N38" s="13">
        <v>524.5</v>
      </c>
      <c r="O38" s="13">
        <v>61.5</v>
      </c>
      <c r="P38" s="14">
        <f>O38/Tableau32[[#This Row],[VENTILATION DE LA DGH FINALE
(hors IMP)]]*100</f>
        <v>10.494880546075084</v>
      </c>
      <c r="Q38" s="13">
        <v>8</v>
      </c>
      <c r="R38" s="14">
        <f>Tableau32[[#This Row],[VENTILATION DE LA DGH FINALE
(hors IMP)]]/Tableau32[[#This Row],[Effectifs constatés]]</f>
        <v>1.2107438016528926</v>
      </c>
    </row>
    <row r="39" spans="1:18" ht="30" customHeight="1" x14ac:dyDescent="0.25">
      <c r="A39" s="4" t="s">
        <v>106</v>
      </c>
      <c r="B39" s="9">
        <v>126.3</v>
      </c>
      <c r="C39" s="1" t="s">
        <v>107</v>
      </c>
      <c r="D39" s="1" t="s">
        <v>108</v>
      </c>
      <c r="E39" s="8">
        <v>767</v>
      </c>
      <c r="F39" s="8">
        <v>758</v>
      </c>
      <c r="G39" s="25">
        <v>847</v>
      </c>
      <c r="H39" s="11">
        <v>796</v>
      </c>
      <c r="I39" s="11">
        <v>51</v>
      </c>
      <c r="J39" s="12">
        <v>6.0212514757969302</v>
      </c>
      <c r="K39" s="11">
        <v>15</v>
      </c>
      <c r="L39" s="12">
        <f>Tableau32[[#This Row],[VENTILATION DE LA DGH INITIALE
(hors IMP)]]/Tableau32[[#This Row],[Effectifs prévisionnels]]</f>
        <v>1.104302477183833</v>
      </c>
      <c r="M39" s="25">
        <v>850</v>
      </c>
      <c r="N39" s="10">
        <v>791.8</v>
      </c>
      <c r="O39" s="10">
        <v>58.2</v>
      </c>
      <c r="P39" s="15">
        <f>O39/Tableau32[[#This Row],[VENTILATION DE LA DGH FINALE
(hors IMP)]]*100</f>
        <v>6.8470588235294114</v>
      </c>
      <c r="Q39" s="10">
        <v>15</v>
      </c>
      <c r="R39" s="15">
        <f>Tableau32[[#This Row],[VENTILATION DE LA DGH FINALE
(hors IMP)]]/Tableau32[[#This Row],[Effectifs constatés]]</f>
        <v>1.1213720316622691</v>
      </c>
    </row>
    <row r="40" spans="1:18" ht="30" customHeight="1" x14ac:dyDescent="0.25">
      <c r="A40" s="4" t="s">
        <v>109</v>
      </c>
      <c r="B40" s="9">
        <v>120.5</v>
      </c>
      <c r="C40" s="1" t="s">
        <v>110</v>
      </c>
      <c r="D40" s="1" t="s">
        <v>111</v>
      </c>
      <c r="E40" s="8">
        <v>806</v>
      </c>
      <c r="F40" s="8">
        <v>806</v>
      </c>
      <c r="G40" s="25">
        <v>890</v>
      </c>
      <c r="H40" s="11">
        <v>839</v>
      </c>
      <c r="I40" s="11">
        <v>51</v>
      </c>
      <c r="J40" s="12">
        <v>5.7303370786516847</v>
      </c>
      <c r="K40" s="11">
        <v>14</v>
      </c>
      <c r="L40" s="12">
        <f>Tableau32[[#This Row],[VENTILATION DE LA DGH INITIALE
(hors IMP)]]/Tableau32[[#This Row],[Effectifs prévisionnels]]</f>
        <v>1.1042183622828785</v>
      </c>
      <c r="M40" s="25">
        <v>897</v>
      </c>
      <c r="N40" s="13">
        <v>824.8</v>
      </c>
      <c r="O40" s="13">
        <v>72.2</v>
      </c>
      <c r="P40" s="14">
        <f>O40/Tableau32[[#This Row],[VENTILATION DE LA DGH FINALE
(hors IMP)]]*100</f>
        <v>8.0490523968784835</v>
      </c>
      <c r="Q40" s="13">
        <v>14</v>
      </c>
      <c r="R40" s="14">
        <f>Tableau32[[#This Row],[VENTILATION DE LA DGH FINALE
(hors IMP)]]/Tableau32[[#This Row],[Effectifs constatés]]</f>
        <v>1.1129032258064515</v>
      </c>
    </row>
    <row r="41" spans="1:18" ht="30" customHeight="1" x14ac:dyDescent="0.25">
      <c r="A41" s="4" t="s">
        <v>112</v>
      </c>
      <c r="B41" s="9">
        <v>123.3</v>
      </c>
      <c r="C41" s="1" t="s">
        <v>113</v>
      </c>
      <c r="D41" s="1" t="s">
        <v>111</v>
      </c>
      <c r="E41" s="8">
        <v>624</v>
      </c>
      <c r="F41" s="8">
        <v>622</v>
      </c>
      <c r="G41" s="25">
        <v>689</v>
      </c>
      <c r="H41" s="11">
        <v>643</v>
      </c>
      <c r="I41" s="11">
        <v>46</v>
      </c>
      <c r="J41" s="12">
        <v>6.6763425253991286</v>
      </c>
      <c r="K41" s="11">
        <v>11</v>
      </c>
      <c r="L41" s="12">
        <f>Tableau32[[#This Row],[VENTILATION DE LA DGH INITIALE
(hors IMP)]]/Tableau32[[#This Row],[Effectifs prévisionnels]]</f>
        <v>1.1041666666666667</v>
      </c>
      <c r="M41" s="25">
        <v>672</v>
      </c>
      <c r="N41" s="10">
        <v>630.5</v>
      </c>
      <c r="O41" s="10">
        <v>41.5</v>
      </c>
      <c r="P41" s="15">
        <f>O41/Tableau32[[#This Row],[VENTILATION DE LA DGH FINALE
(hors IMP)]]*100</f>
        <v>6.1755952380952381</v>
      </c>
      <c r="Q41" s="10">
        <v>11</v>
      </c>
      <c r="R41" s="15">
        <f>Tableau32[[#This Row],[VENTILATION DE LA DGH FINALE
(hors IMP)]]/Tableau32[[#This Row],[Effectifs constatés]]</f>
        <v>1.0803858520900322</v>
      </c>
    </row>
    <row r="42" spans="1:18" ht="30" customHeight="1" x14ac:dyDescent="0.25">
      <c r="A42" s="4" t="s">
        <v>114</v>
      </c>
      <c r="B42" s="9">
        <v>111</v>
      </c>
      <c r="C42" s="1" t="s">
        <v>115</v>
      </c>
      <c r="D42" s="1" t="s">
        <v>116</v>
      </c>
      <c r="E42" s="8">
        <v>579</v>
      </c>
      <c r="F42" s="8">
        <v>591</v>
      </c>
      <c r="G42" s="25">
        <v>660</v>
      </c>
      <c r="H42" s="11">
        <v>602</v>
      </c>
      <c r="I42" s="11">
        <v>58</v>
      </c>
      <c r="J42" s="12">
        <v>8.7878787878787872</v>
      </c>
      <c r="K42" s="11">
        <v>10.5</v>
      </c>
      <c r="L42" s="12">
        <f>Tableau32[[#This Row],[VENTILATION DE LA DGH INITIALE
(hors IMP)]]/Tableau32[[#This Row],[Effectifs prévisionnels]]</f>
        <v>1.1398963730569949</v>
      </c>
      <c r="M42" s="25">
        <v>663</v>
      </c>
      <c r="N42" s="13">
        <v>616.9</v>
      </c>
      <c r="O42" s="13">
        <v>46.1</v>
      </c>
      <c r="P42" s="14">
        <f>O42/Tableau32[[#This Row],[VENTILATION DE LA DGH FINALE
(hors IMP)]]*100</f>
        <v>6.9532428355957769</v>
      </c>
      <c r="Q42" s="13">
        <v>10.5</v>
      </c>
      <c r="R42" s="14">
        <f>Tableau32[[#This Row],[VENTILATION DE LA DGH FINALE
(hors IMP)]]/Tableau32[[#This Row],[Effectifs constatés]]</f>
        <v>1.1218274111675126</v>
      </c>
    </row>
    <row r="43" spans="1:18" ht="30" customHeight="1" x14ac:dyDescent="0.25">
      <c r="A43" s="4" t="s">
        <v>117</v>
      </c>
      <c r="B43" s="9">
        <v>136.69999999999999</v>
      </c>
      <c r="C43" s="1" t="s">
        <v>118</v>
      </c>
      <c r="D43" s="1" t="s">
        <v>119</v>
      </c>
      <c r="E43" s="8">
        <v>590</v>
      </c>
      <c r="F43" s="8">
        <v>614</v>
      </c>
      <c r="G43" s="25">
        <v>661</v>
      </c>
      <c r="H43" s="11">
        <v>624</v>
      </c>
      <c r="I43" s="11">
        <v>37</v>
      </c>
      <c r="J43" s="12">
        <v>5.5975794251134641</v>
      </c>
      <c r="K43" s="11">
        <v>11</v>
      </c>
      <c r="L43" s="12">
        <f>Tableau32[[#This Row],[VENTILATION DE LA DGH INITIALE
(hors IMP)]]/Tableau32[[#This Row],[Effectifs prévisionnels]]</f>
        <v>1.1203389830508474</v>
      </c>
      <c r="M43" s="25">
        <v>661</v>
      </c>
      <c r="N43" s="10">
        <v>623.4</v>
      </c>
      <c r="O43" s="10">
        <v>37.6</v>
      </c>
      <c r="P43" s="15">
        <f>O43/Tableau32[[#This Row],[VENTILATION DE LA DGH FINALE
(hors IMP)]]*100</f>
        <v>5.6883509833585482</v>
      </c>
      <c r="Q43" s="10">
        <v>11</v>
      </c>
      <c r="R43" s="15">
        <f>Tableau32[[#This Row],[VENTILATION DE LA DGH FINALE
(hors IMP)]]/Tableau32[[#This Row],[Effectifs constatés]]</f>
        <v>1.0765472312703583</v>
      </c>
    </row>
    <row r="44" spans="1:18" ht="30" customHeight="1" x14ac:dyDescent="0.25">
      <c r="A44" s="4" t="s">
        <v>120</v>
      </c>
      <c r="B44" s="9">
        <v>134.69999999999999</v>
      </c>
      <c r="C44" s="1" t="s">
        <v>121</v>
      </c>
      <c r="D44" s="1" t="s">
        <v>122</v>
      </c>
      <c r="E44" s="8">
        <v>436</v>
      </c>
      <c r="F44" s="8">
        <v>443</v>
      </c>
      <c r="G44" s="25">
        <v>498</v>
      </c>
      <c r="H44" s="11">
        <v>473</v>
      </c>
      <c r="I44" s="11">
        <v>25</v>
      </c>
      <c r="J44" s="12">
        <v>5.0200803212851408</v>
      </c>
      <c r="K44" s="11">
        <v>7.5</v>
      </c>
      <c r="L44" s="12">
        <f>Tableau32[[#This Row],[VENTILATION DE LA DGH INITIALE
(hors IMP)]]/Tableau32[[#This Row],[Effectifs prévisionnels]]</f>
        <v>1.1422018348623852</v>
      </c>
      <c r="M44" s="25">
        <v>502</v>
      </c>
      <c r="N44" s="13">
        <v>478</v>
      </c>
      <c r="O44" s="13">
        <v>24</v>
      </c>
      <c r="P44" s="14">
        <f>O44/Tableau32[[#This Row],[VENTILATION DE LA DGH FINALE
(hors IMP)]]*100</f>
        <v>4.7808764940239046</v>
      </c>
      <c r="Q44" s="13">
        <v>7.5</v>
      </c>
      <c r="R44" s="14">
        <f>Tableau32[[#This Row],[VENTILATION DE LA DGH FINALE
(hors IMP)]]/Tableau32[[#This Row],[Effectifs constatés]]</f>
        <v>1.1331828442437923</v>
      </c>
    </row>
    <row r="45" spans="1:18" ht="30" customHeight="1" x14ac:dyDescent="0.25">
      <c r="A45" s="4" t="s">
        <v>123</v>
      </c>
      <c r="B45" s="9">
        <v>110.9</v>
      </c>
      <c r="C45" s="1" t="s">
        <v>124</v>
      </c>
      <c r="D45" s="1" t="s">
        <v>122</v>
      </c>
      <c r="E45" s="8">
        <v>591</v>
      </c>
      <c r="F45" s="8">
        <v>576</v>
      </c>
      <c r="G45" s="25">
        <v>666</v>
      </c>
      <c r="H45" s="11">
        <v>623</v>
      </c>
      <c r="I45" s="11">
        <v>43</v>
      </c>
      <c r="J45" s="12">
        <v>6.4564564564564568</v>
      </c>
      <c r="K45" s="11">
        <v>11</v>
      </c>
      <c r="L45" s="12">
        <f>Tableau32[[#This Row],[VENTILATION DE LA DGH INITIALE
(hors IMP)]]/Tableau32[[#This Row],[Effectifs prévisionnels]]</f>
        <v>1.1269035532994924</v>
      </c>
      <c r="M45" s="25">
        <v>670</v>
      </c>
      <c r="N45" s="10">
        <v>623.9</v>
      </c>
      <c r="O45" s="10">
        <v>46.1</v>
      </c>
      <c r="P45" s="15">
        <f>O45/Tableau32[[#This Row],[VENTILATION DE LA DGH FINALE
(hors IMP)]]*100</f>
        <v>6.8805970149253728</v>
      </c>
      <c r="Q45" s="10">
        <v>11</v>
      </c>
      <c r="R45" s="15">
        <f>Tableau32[[#This Row],[VENTILATION DE LA DGH FINALE
(hors IMP)]]/Tableau32[[#This Row],[Effectifs constatés]]</f>
        <v>1.1631944444444444</v>
      </c>
    </row>
    <row r="46" spans="1:18" ht="30" customHeight="1" x14ac:dyDescent="0.25">
      <c r="A46" s="4" t="s">
        <v>125</v>
      </c>
      <c r="B46" s="9">
        <v>131.19999999999999</v>
      </c>
      <c r="C46" s="1" t="s">
        <v>126</v>
      </c>
      <c r="D46" s="1" t="s">
        <v>127</v>
      </c>
      <c r="E46" s="8">
        <v>749</v>
      </c>
      <c r="F46" s="8">
        <v>760</v>
      </c>
      <c r="G46" s="25">
        <v>808</v>
      </c>
      <c r="H46" s="11">
        <v>747</v>
      </c>
      <c r="I46" s="11">
        <v>61</v>
      </c>
      <c r="J46" s="12">
        <v>7.5495049504950495</v>
      </c>
      <c r="K46" s="11">
        <v>13.5</v>
      </c>
      <c r="L46" s="12">
        <f>Tableau32[[#This Row],[VENTILATION DE LA DGH INITIALE
(hors IMP)]]/Tableau32[[#This Row],[Effectifs prévisionnels]]</f>
        <v>1.0787716955941256</v>
      </c>
      <c r="M46" s="25">
        <v>815</v>
      </c>
      <c r="N46" s="13">
        <v>744.3</v>
      </c>
      <c r="O46" s="13">
        <v>70.7</v>
      </c>
      <c r="P46" s="14">
        <f>O46/Tableau32[[#This Row],[VENTILATION DE LA DGH FINALE
(hors IMP)]]*100</f>
        <v>8.6748466257668717</v>
      </c>
      <c r="Q46" s="13">
        <v>13.5</v>
      </c>
      <c r="R46" s="14">
        <f>Tableau32[[#This Row],[VENTILATION DE LA DGH FINALE
(hors IMP)]]/Tableau32[[#This Row],[Effectifs constatés]]</f>
        <v>1.0723684210526316</v>
      </c>
    </row>
    <row r="47" spans="1:18" ht="30" customHeight="1" x14ac:dyDescent="0.25">
      <c r="A47" s="4" t="s">
        <v>128</v>
      </c>
      <c r="B47" s="9">
        <v>108.7</v>
      </c>
      <c r="C47" s="1" t="s">
        <v>129</v>
      </c>
      <c r="D47" s="1" t="s">
        <v>130</v>
      </c>
      <c r="E47" s="8">
        <v>473</v>
      </c>
      <c r="F47" s="8">
        <v>503</v>
      </c>
      <c r="G47" s="25">
        <v>597</v>
      </c>
      <c r="H47" s="11">
        <v>543</v>
      </c>
      <c r="I47" s="11">
        <v>54</v>
      </c>
      <c r="J47" s="12">
        <v>9.0452261306532673</v>
      </c>
      <c r="K47" s="11">
        <v>9</v>
      </c>
      <c r="L47" s="12">
        <f>Tableau32[[#This Row],[VENTILATION DE LA DGH INITIALE
(hors IMP)]]/Tableau32[[#This Row],[Effectifs prévisionnels]]</f>
        <v>1.2621564482029599</v>
      </c>
      <c r="M47" s="25">
        <v>628</v>
      </c>
      <c r="N47" s="10">
        <v>568.9</v>
      </c>
      <c r="O47" s="10">
        <v>59.1</v>
      </c>
      <c r="P47" s="15">
        <f>O47/Tableau32[[#This Row],[VENTILATION DE LA DGH FINALE
(hors IMP)]]*100</f>
        <v>9.4108280254777075</v>
      </c>
      <c r="Q47" s="10">
        <v>9</v>
      </c>
      <c r="R47" s="15">
        <f>Tableau32[[#This Row],[VENTILATION DE LA DGH FINALE
(hors IMP)]]/Tableau32[[#This Row],[Effectifs constatés]]</f>
        <v>1.2485089463220675</v>
      </c>
    </row>
    <row r="48" spans="1:18" ht="30" customHeight="1" x14ac:dyDescent="0.25">
      <c r="A48" s="4" t="s">
        <v>131</v>
      </c>
      <c r="B48" s="9">
        <v>105.1</v>
      </c>
      <c r="C48" s="1" t="s">
        <v>74</v>
      </c>
      <c r="D48" s="1" t="s">
        <v>132</v>
      </c>
      <c r="E48" s="8">
        <v>339</v>
      </c>
      <c r="F48" s="8">
        <v>359</v>
      </c>
      <c r="G48" s="25">
        <v>417</v>
      </c>
      <c r="H48" s="11">
        <v>378</v>
      </c>
      <c r="I48" s="11">
        <v>39</v>
      </c>
      <c r="J48" s="12">
        <v>9.3525179856115113</v>
      </c>
      <c r="K48" s="11">
        <v>6</v>
      </c>
      <c r="L48" s="12">
        <f>Tableau32[[#This Row],[VENTILATION DE LA DGH INITIALE
(hors IMP)]]/Tableau32[[#This Row],[Effectifs prévisionnels]]</f>
        <v>1.2300884955752212</v>
      </c>
      <c r="M48" s="25">
        <v>422</v>
      </c>
      <c r="N48" s="13">
        <v>393.5</v>
      </c>
      <c r="O48" s="13">
        <v>28.5</v>
      </c>
      <c r="P48" s="14">
        <f>O48/Tableau32[[#This Row],[VENTILATION DE LA DGH FINALE
(hors IMP)]]*100</f>
        <v>6.7535545023696688</v>
      </c>
      <c r="Q48" s="13">
        <v>6</v>
      </c>
      <c r="R48" s="14">
        <f>Tableau32[[#This Row],[VENTILATION DE LA DGH FINALE
(hors IMP)]]/Tableau32[[#This Row],[Effectifs constatés]]</f>
        <v>1.1754874651810585</v>
      </c>
    </row>
    <row r="49" spans="1:18" ht="30" customHeight="1" x14ac:dyDescent="0.25">
      <c r="A49" s="4" t="s">
        <v>133</v>
      </c>
      <c r="B49" s="9">
        <v>125.6</v>
      </c>
      <c r="C49" s="1" t="s">
        <v>134</v>
      </c>
      <c r="D49" s="1" t="s">
        <v>132</v>
      </c>
      <c r="E49" s="8">
        <v>556</v>
      </c>
      <c r="F49" s="8">
        <v>557</v>
      </c>
      <c r="G49" s="25">
        <v>653</v>
      </c>
      <c r="H49" s="11">
        <v>607</v>
      </c>
      <c r="I49" s="11">
        <v>46</v>
      </c>
      <c r="J49" s="12">
        <v>7.044410413476264</v>
      </c>
      <c r="K49" s="11">
        <v>9.5</v>
      </c>
      <c r="L49" s="12">
        <f>Tableau32[[#This Row],[VENTILATION DE LA DGH INITIALE
(hors IMP)]]/Tableau32[[#This Row],[Effectifs prévisionnels]]</f>
        <v>1.1744604316546763</v>
      </c>
      <c r="M49" s="25">
        <v>659</v>
      </c>
      <c r="N49" s="10">
        <v>604.79999999999995</v>
      </c>
      <c r="O49" s="10">
        <v>54.2</v>
      </c>
      <c r="P49" s="15">
        <f>O49/Tableau32[[#This Row],[VENTILATION DE LA DGH FINALE
(hors IMP)]]*100</f>
        <v>8.2245827010622161</v>
      </c>
      <c r="Q49" s="10">
        <v>9.5</v>
      </c>
      <c r="R49" s="15">
        <f>Tableau32[[#This Row],[VENTILATION DE LA DGH FINALE
(hors IMP)]]/Tableau32[[#This Row],[Effectifs constatés]]</f>
        <v>1.1831238779174147</v>
      </c>
    </row>
    <row r="50" spans="1:18" ht="30" customHeight="1" x14ac:dyDescent="0.25">
      <c r="A50" s="4" t="s">
        <v>135</v>
      </c>
      <c r="B50" s="9">
        <v>144</v>
      </c>
      <c r="C50" s="1" t="s">
        <v>136</v>
      </c>
      <c r="D50" s="1" t="s">
        <v>137</v>
      </c>
      <c r="E50" s="8">
        <v>647</v>
      </c>
      <c r="F50" s="8">
        <v>627</v>
      </c>
      <c r="G50" s="25">
        <v>668</v>
      </c>
      <c r="H50" s="11">
        <v>637</v>
      </c>
      <c r="I50" s="11">
        <v>31</v>
      </c>
      <c r="J50" s="12">
        <v>4.6407185628742509</v>
      </c>
      <c r="K50" s="11">
        <v>11</v>
      </c>
      <c r="L50" s="12">
        <f>Tableau32[[#This Row],[VENTILATION DE LA DGH INITIALE
(hors IMP)]]/Tableau32[[#This Row],[Effectifs prévisionnels]]</f>
        <v>1.0324574961360125</v>
      </c>
      <c r="M50" s="25">
        <v>671</v>
      </c>
      <c r="N50" s="13">
        <v>644.29999999999995</v>
      </c>
      <c r="O50" s="13">
        <v>26.7</v>
      </c>
      <c r="P50" s="14">
        <f>O50/Tableau32[[#This Row],[VENTILATION DE LA DGH FINALE
(hors IMP)]]*100</f>
        <v>3.979135618479881</v>
      </c>
      <c r="Q50" s="13">
        <v>11</v>
      </c>
      <c r="R50" s="14">
        <f>Tableau32[[#This Row],[VENTILATION DE LA DGH FINALE
(hors IMP)]]/Tableau32[[#This Row],[Effectifs constatés]]</f>
        <v>1.0701754385964912</v>
      </c>
    </row>
    <row r="51" spans="1:18" ht="30" customHeight="1" x14ac:dyDescent="0.25">
      <c r="A51" s="4" t="s">
        <v>138</v>
      </c>
      <c r="B51" s="9">
        <v>113.6</v>
      </c>
      <c r="C51" s="1" t="s">
        <v>139</v>
      </c>
      <c r="D51" s="1" t="s">
        <v>140</v>
      </c>
      <c r="E51" s="8">
        <v>505</v>
      </c>
      <c r="F51" s="8">
        <v>487</v>
      </c>
      <c r="G51" s="25">
        <v>557</v>
      </c>
      <c r="H51" s="11">
        <v>511</v>
      </c>
      <c r="I51" s="11">
        <v>46</v>
      </c>
      <c r="J51" s="12">
        <v>8.2585278276481162</v>
      </c>
      <c r="K51" s="11">
        <v>9</v>
      </c>
      <c r="L51" s="12">
        <f>Tableau32[[#This Row],[VENTILATION DE LA DGH INITIALE
(hors IMP)]]/Tableau32[[#This Row],[Effectifs prévisionnels]]</f>
        <v>1.1029702970297031</v>
      </c>
      <c r="M51" s="25">
        <v>557</v>
      </c>
      <c r="N51" s="10">
        <v>496.4</v>
      </c>
      <c r="O51" s="10">
        <v>60.6</v>
      </c>
      <c r="P51" s="15">
        <f>O51/Tableau32[[#This Row],[VENTILATION DE LA DGH FINALE
(hors IMP)]]*100</f>
        <v>10.87971274685817</v>
      </c>
      <c r="Q51" s="10">
        <v>9</v>
      </c>
      <c r="R51" s="15">
        <f>Tableau32[[#This Row],[VENTILATION DE LA DGH FINALE
(hors IMP)]]/Tableau32[[#This Row],[Effectifs constatés]]</f>
        <v>1.1437371663244353</v>
      </c>
    </row>
    <row r="52" spans="1:18" ht="30" customHeight="1" x14ac:dyDescent="0.25">
      <c r="A52" s="4" t="s">
        <v>141</v>
      </c>
      <c r="B52" s="9">
        <v>111.2</v>
      </c>
      <c r="C52" s="1" t="s">
        <v>142</v>
      </c>
      <c r="D52" s="1" t="s">
        <v>140</v>
      </c>
      <c r="E52" s="8">
        <v>487</v>
      </c>
      <c r="F52" s="8">
        <v>471</v>
      </c>
      <c r="G52" s="25">
        <v>569</v>
      </c>
      <c r="H52" s="11">
        <v>523</v>
      </c>
      <c r="I52" s="11">
        <v>46</v>
      </c>
      <c r="J52" s="12">
        <v>8.0843585237258342</v>
      </c>
      <c r="K52" s="11">
        <v>9</v>
      </c>
      <c r="L52" s="12">
        <f>Tableau32[[#This Row],[VENTILATION DE LA DGH INITIALE
(hors IMP)]]/Tableau32[[#This Row],[Effectifs prévisionnels]]</f>
        <v>1.1683778234086242</v>
      </c>
      <c r="M52" s="25">
        <v>574</v>
      </c>
      <c r="N52" s="13">
        <v>534</v>
      </c>
      <c r="O52" s="13">
        <v>40</v>
      </c>
      <c r="P52" s="14">
        <f>O52/Tableau32[[#This Row],[VENTILATION DE LA DGH FINALE
(hors IMP)]]*100</f>
        <v>6.968641114982578</v>
      </c>
      <c r="Q52" s="13">
        <v>9</v>
      </c>
      <c r="R52" s="14">
        <f>Tableau32[[#This Row],[VENTILATION DE LA DGH FINALE
(hors IMP)]]/Tableau32[[#This Row],[Effectifs constatés]]</f>
        <v>1.2186836518046709</v>
      </c>
    </row>
    <row r="53" spans="1:18" ht="30" customHeight="1" x14ac:dyDescent="0.25">
      <c r="A53" s="4" t="s">
        <v>143</v>
      </c>
      <c r="B53" s="9">
        <v>127.7</v>
      </c>
      <c r="C53" s="1" t="s">
        <v>144</v>
      </c>
      <c r="D53" s="1" t="s">
        <v>145</v>
      </c>
      <c r="E53" s="8">
        <v>769</v>
      </c>
      <c r="F53" s="8">
        <v>775</v>
      </c>
      <c r="G53" s="25">
        <v>848</v>
      </c>
      <c r="H53" s="11">
        <v>791</v>
      </c>
      <c r="I53" s="11">
        <v>57</v>
      </c>
      <c r="J53" s="12">
        <v>6.7216981132075473</v>
      </c>
      <c r="K53" s="11">
        <v>13.5</v>
      </c>
      <c r="L53" s="12">
        <f>Tableau32[[#This Row],[VENTILATION DE LA DGH INITIALE
(hors IMP)]]/Tableau32[[#This Row],[Effectifs prévisionnels]]</f>
        <v>1.1027308192457737</v>
      </c>
      <c r="M53" s="25">
        <v>846</v>
      </c>
      <c r="N53" s="10">
        <v>784.9</v>
      </c>
      <c r="O53" s="10">
        <v>61.1</v>
      </c>
      <c r="P53" s="15">
        <f>O53/Tableau32[[#This Row],[VENTILATION DE LA DGH FINALE
(hors IMP)]]*100</f>
        <v>7.2222222222222232</v>
      </c>
      <c r="Q53" s="10">
        <v>13.5</v>
      </c>
      <c r="R53" s="15">
        <f>Tableau32[[#This Row],[VENTILATION DE LA DGH FINALE
(hors IMP)]]/Tableau32[[#This Row],[Effectifs constatés]]</f>
        <v>1.0916129032258064</v>
      </c>
    </row>
    <row r="54" spans="1:18" ht="30" customHeight="1" x14ac:dyDescent="0.25">
      <c r="A54" s="4" t="s">
        <v>146</v>
      </c>
      <c r="B54" s="9">
        <v>79.3</v>
      </c>
      <c r="C54" s="1" t="s">
        <v>147</v>
      </c>
      <c r="D54" s="1" t="s">
        <v>148</v>
      </c>
      <c r="E54" s="8">
        <v>587</v>
      </c>
      <c r="F54" s="8">
        <v>605</v>
      </c>
      <c r="G54" s="25">
        <v>759</v>
      </c>
      <c r="H54" s="11">
        <v>697</v>
      </c>
      <c r="I54" s="11">
        <v>62</v>
      </c>
      <c r="J54" s="12">
        <v>8.1686429512516465</v>
      </c>
      <c r="K54" s="11">
        <v>13</v>
      </c>
      <c r="L54" s="12">
        <f>Tableau32[[#This Row],[VENTILATION DE LA DGH INITIALE
(hors IMP)]]/Tableau32[[#This Row],[Effectifs prévisionnels]]</f>
        <v>1.293015332197615</v>
      </c>
      <c r="M54" s="25">
        <v>780</v>
      </c>
      <c r="N54" s="13">
        <v>715</v>
      </c>
      <c r="O54" s="13">
        <v>65</v>
      </c>
      <c r="P54" s="14">
        <f>O54/Tableau32[[#This Row],[VENTILATION DE LA DGH FINALE
(hors IMP)]]*100</f>
        <v>8.3333333333333321</v>
      </c>
      <c r="Q54" s="13">
        <v>13</v>
      </c>
      <c r="R54" s="14">
        <f>Tableau32[[#This Row],[VENTILATION DE LA DGH FINALE
(hors IMP)]]/Tableau32[[#This Row],[Effectifs constatés]]</f>
        <v>1.2892561983471074</v>
      </c>
    </row>
    <row r="55" spans="1:18" ht="30" customHeight="1" x14ac:dyDescent="0.25">
      <c r="A55" s="4" t="s">
        <v>149</v>
      </c>
      <c r="B55" s="9">
        <v>80.400000000000006</v>
      </c>
      <c r="C55" s="1" t="s">
        <v>150</v>
      </c>
      <c r="D55" s="1" t="s">
        <v>148</v>
      </c>
      <c r="E55" s="8">
        <v>570</v>
      </c>
      <c r="F55" s="8">
        <v>603</v>
      </c>
      <c r="G55" s="25">
        <v>835</v>
      </c>
      <c r="H55" s="11">
        <v>734</v>
      </c>
      <c r="I55" s="11">
        <v>101</v>
      </c>
      <c r="J55" s="12">
        <v>12.095808383233534</v>
      </c>
      <c r="K55" s="11">
        <v>11</v>
      </c>
      <c r="L55" s="12">
        <f>Tableau32[[#This Row],[VENTILATION DE LA DGH INITIALE
(hors IMP)]]/Tableau32[[#This Row],[Effectifs prévisionnels]]</f>
        <v>1.4649122807017543</v>
      </c>
      <c r="M55" s="25">
        <v>841</v>
      </c>
      <c r="N55" s="10">
        <v>733.1</v>
      </c>
      <c r="O55" s="10">
        <v>107.9</v>
      </c>
      <c r="P55" s="15">
        <f>O55/Tableau32[[#This Row],[VENTILATION DE LA DGH FINALE
(hors IMP)]]*100</f>
        <v>12.829964328180738</v>
      </c>
      <c r="Q55" s="10">
        <v>11</v>
      </c>
      <c r="R55" s="15">
        <f>Tableau32[[#This Row],[VENTILATION DE LA DGH FINALE
(hors IMP)]]/Tableau32[[#This Row],[Effectifs constatés]]</f>
        <v>1.3946932006633499</v>
      </c>
    </row>
    <row r="56" spans="1:18" ht="30" customHeight="1" x14ac:dyDescent="0.25">
      <c r="A56" s="4" t="s">
        <v>151</v>
      </c>
      <c r="B56" s="9">
        <v>87.3</v>
      </c>
      <c r="C56" s="1" t="s">
        <v>152</v>
      </c>
      <c r="D56" s="1" t="s">
        <v>148</v>
      </c>
      <c r="E56" s="8">
        <v>553</v>
      </c>
      <c r="F56" s="8">
        <v>538</v>
      </c>
      <c r="G56" s="25">
        <v>713</v>
      </c>
      <c r="H56" s="11">
        <v>672</v>
      </c>
      <c r="I56" s="11">
        <v>41</v>
      </c>
      <c r="J56" s="12">
        <v>5.7503506311360448</v>
      </c>
      <c r="K56" s="11">
        <v>12</v>
      </c>
      <c r="L56" s="12">
        <f>Tableau32[[#This Row],[VENTILATION DE LA DGH INITIALE
(hors IMP)]]/Tableau32[[#This Row],[Effectifs prévisionnels]]</f>
        <v>1.2893309222423146</v>
      </c>
      <c r="M56" s="25">
        <v>716</v>
      </c>
      <c r="N56" s="13">
        <v>685</v>
      </c>
      <c r="O56" s="13">
        <v>31</v>
      </c>
      <c r="P56" s="14">
        <f>O56/Tableau32[[#This Row],[VENTILATION DE LA DGH FINALE
(hors IMP)]]*100</f>
        <v>4.3296089385474863</v>
      </c>
      <c r="Q56" s="13">
        <v>12</v>
      </c>
      <c r="R56" s="14">
        <f>Tableau32[[#This Row],[VENTILATION DE LA DGH FINALE
(hors IMP)]]/Tableau32[[#This Row],[Effectifs constatés]]</f>
        <v>1.3308550185873607</v>
      </c>
    </row>
    <row r="57" spans="1:18" ht="30" customHeight="1" x14ac:dyDescent="0.25">
      <c r="A57" s="4" t="s">
        <v>153</v>
      </c>
      <c r="B57" s="9">
        <v>84.9</v>
      </c>
      <c r="C57" s="1" t="s">
        <v>154</v>
      </c>
      <c r="D57" s="1" t="s">
        <v>155</v>
      </c>
      <c r="E57" s="8">
        <v>613</v>
      </c>
      <c r="F57" s="8">
        <v>609</v>
      </c>
      <c r="G57" s="25">
        <v>766</v>
      </c>
      <c r="H57" s="11">
        <v>693</v>
      </c>
      <c r="I57" s="11">
        <v>73</v>
      </c>
      <c r="J57" s="12">
        <v>9.5300261096605752</v>
      </c>
      <c r="K57" s="11">
        <v>11</v>
      </c>
      <c r="L57" s="12">
        <f>Tableau32[[#This Row],[VENTILATION DE LA DGH INITIALE
(hors IMP)]]/Tableau32[[#This Row],[Effectifs prévisionnels]]</f>
        <v>1.2495921696574226</v>
      </c>
      <c r="M57" s="25">
        <v>769.5</v>
      </c>
      <c r="N57" s="10">
        <v>684.9</v>
      </c>
      <c r="O57" s="10">
        <v>84.6</v>
      </c>
      <c r="P57" s="15">
        <f>O57/Tableau32[[#This Row],[VENTILATION DE LA DGH FINALE
(hors IMP)]]*100</f>
        <v>10.994152046783626</v>
      </c>
      <c r="Q57" s="10">
        <v>11.5</v>
      </c>
      <c r="R57" s="15">
        <f>Tableau32[[#This Row],[VENTILATION DE LA DGH FINALE
(hors IMP)]]/Tableau32[[#This Row],[Effectifs constatés]]</f>
        <v>1.2635467980295567</v>
      </c>
    </row>
    <row r="58" spans="1:18" ht="30" customHeight="1" x14ac:dyDescent="0.25">
      <c r="A58" s="4" t="s">
        <v>156</v>
      </c>
      <c r="B58" s="9">
        <v>100</v>
      </c>
      <c r="C58" s="1" t="s">
        <v>157</v>
      </c>
      <c r="D58" s="1" t="s">
        <v>155</v>
      </c>
      <c r="E58" s="8">
        <v>504</v>
      </c>
      <c r="F58" s="8">
        <v>488</v>
      </c>
      <c r="G58" s="25">
        <v>579</v>
      </c>
      <c r="H58" s="11">
        <v>534</v>
      </c>
      <c r="I58" s="11">
        <v>45</v>
      </c>
      <c r="J58" s="12">
        <v>7.7720207253886011</v>
      </c>
      <c r="K58" s="11">
        <v>9.5</v>
      </c>
      <c r="L58" s="12">
        <f>Tableau32[[#This Row],[VENTILATION DE LA DGH INITIALE
(hors IMP)]]/Tableau32[[#This Row],[Effectifs prévisionnels]]</f>
        <v>1.1488095238095237</v>
      </c>
      <c r="M58" s="25">
        <v>580</v>
      </c>
      <c r="N58" s="13">
        <v>541</v>
      </c>
      <c r="O58" s="13">
        <v>39</v>
      </c>
      <c r="P58" s="14">
        <f>O58/Tableau32[[#This Row],[VENTILATION DE LA DGH FINALE
(hors IMP)]]*100</f>
        <v>6.7241379310344822</v>
      </c>
      <c r="Q58" s="13">
        <v>9.25</v>
      </c>
      <c r="R58" s="14">
        <f>Tableau32[[#This Row],[VENTILATION DE LA DGH FINALE
(hors IMP)]]/Tableau32[[#This Row],[Effectifs constatés]]</f>
        <v>1.1885245901639345</v>
      </c>
    </row>
    <row r="59" spans="1:18" ht="30" customHeight="1" x14ac:dyDescent="0.25">
      <c r="A59" s="4" t="s">
        <v>158</v>
      </c>
      <c r="B59" s="9">
        <v>106</v>
      </c>
      <c r="C59" s="1" t="s">
        <v>159</v>
      </c>
      <c r="D59" s="1" t="s">
        <v>160</v>
      </c>
      <c r="E59" s="8">
        <v>640</v>
      </c>
      <c r="F59" s="8">
        <v>632</v>
      </c>
      <c r="G59" s="25">
        <v>754</v>
      </c>
      <c r="H59" s="11">
        <v>695</v>
      </c>
      <c r="I59" s="11">
        <v>59</v>
      </c>
      <c r="J59" s="12">
        <v>7.8249336870026527</v>
      </c>
      <c r="K59" s="11">
        <v>11</v>
      </c>
      <c r="L59" s="12">
        <f>Tableau32[[#This Row],[VENTILATION DE LA DGH INITIALE
(hors IMP)]]/Tableau32[[#This Row],[Effectifs prévisionnels]]</f>
        <v>1.1781250000000001</v>
      </c>
      <c r="M59" s="25">
        <v>758</v>
      </c>
      <c r="N59" s="10">
        <v>689</v>
      </c>
      <c r="O59" s="10">
        <v>69</v>
      </c>
      <c r="P59" s="15">
        <f>O59/Tableau32[[#This Row],[VENTILATION DE LA DGH FINALE
(hors IMP)]]*100</f>
        <v>9.1029023746701849</v>
      </c>
      <c r="Q59" s="10">
        <v>11</v>
      </c>
      <c r="R59" s="15">
        <f>Tableau32[[#This Row],[VENTILATION DE LA DGH FINALE
(hors IMP)]]/Tableau32[[#This Row],[Effectifs constatés]]</f>
        <v>1.1993670886075949</v>
      </c>
    </row>
    <row r="60" spans="1:18" ht="30" customHeight="1" x14ac:dyDescent="0.25">
      <c r="A60" s="4" t="s">
        <v>161</v>
      </c>
      <c r="B60" s="9">
        <v>116.8</v>
      </c>
      <c r="C60" s="1" t="s">
        <v>162</v>
      </c>
      <c r="D60" s="1" t="s">
        <v>163</v>
      </c>
      <c r="E60" s="8">
        <v>436</v>
      </c>
      <c r="F60" s="8">
        <v>449</v>
      </c>
      <c r="G60" s="25">
        <v>519</v>
      </c>
      <c r="H60" s="11">
        <v>491</v>
      </c>
      <c r="I60" s="11">
        <v>28</v>
      </c>
      <c r="J60" s="12">
        <v>5.3949903660886322</v>
      </c>
      <c r="K60" s="11">
        <v>8</v>
      </c>
      <c r="L60" s="12">
        <f>Tableau32[[#This Row],[VENTILATION DE LA DGH INITIALE
(hors IMP)]]/Tableau32[[#This Row],[Effectifs prévisionnels]]</f>
        <v>1.1903669724770642</v>
      </c>
      <c r="M60" s="25">
        <v>522</v>
      </c>
      <c r="N60" s="13">
        <v>483.3</v>
      </c>
      <c r="O60" s="13">
        <v>38.700000000000003</v>
      </c>
      <c r="P60" s="14">
        <f>O60/Tableau32[[#This Row],[VENTILATION DE LA DGH FINALE
(hors IMP)]]*100</f>
        <v>7.4137931034482767</v>
      </c>
      <c r="Q60" s="13">
        <v>8</v>
      </c>
      <c r="R60" s="14">
        <f>Tableau32[[#This Row],[VENTILATION DE LA DGH FINALE
(hors IMP)]]/Tableau32[[#This Row],[Effectifs constatés]]</f>
        <v>1.1625835189309577</v>
      </c>
    </row>
    <row r="61" spans="1:18" ht="30" customHeight="1" x14ac:dyDescent="0.25">
      <c r="A61" s="4" t="s">
        <v>164</v>
      </c>
      <c r="B61" s="9">
        <v>134.1</v>
      </c>
      <c r="C61" s="1" t="s">
        <v>165</v>
      </c>
      <c r="D61" s="1" t="s">
        <v>166</v>
      </c>
      <c r="E61" s="8">
        <v>615</v>
      </c>
      <c r="F61" s="8">
        <v>589</v>
      </c>
      <c r="G61" s="25">
        <v>688</v>
      </c>
      <c r="H61" s="11">
        <v>635</v>
      </c>
      <c r="I61" s="11">
        <v>53</v>
      </c>
      <c r="J61" s="12">
        <v>7.7034883720930232</v>
      </c>
      <c r="K61" s="11">
        <v>11</v>
      </c>
      <c r="L61" s="12">
        <f>Tableau32[[#This Row],[VENTILATION DE LA DGH INITIALE
(hors IMP)]]/Tableau32[[#This Row],[Effectifs prévisionnels]]</f>
        <v>1.1186991869918699</v>
      </c>
      <c r="M61" s="25">
        <v>690.5</v>
      </c>
      <c r="N61" s="10">
        <v>646.5</v>
      </c>
      <c r="O61" s="10">
        <v>44</v>
      </c>
      <c r="P61" s="15">
        <f>O61/Tableau32[[#This Row],[VENTILATION DE LA DGH FINALE
(hors IMP)]]*100</f>
        <v>6.3721940622737145</v>
      </c>
      <c r="Q61" s="10">
        <v>11</v>
      </c>
      <c r="R61" s="15">
        <f>Tableau32[[#This Row],[VENTILATION DE LA DGH FINALE
(hors IMP)]]/Tableau32[[#This Row],[Effectifs constatés]]</f>
        <v>1.1723259762308997</v>
      </c>
    </row>
    <row r="62" spans="1:18" ht="30" customHeight="1" x14ac:dyDescent="0.25">
      <c r="A62" s="4" t="s">
        <v>167</v>
      </c>
      <c r="B62" s="9">
        <v>133.4</v>
      </c>
      <c r="C62" s="1" t="s">
        <v>168</v>
      </c>
      <c r="D62" s="1" t="s">
        <v>166</v>
      </c>
      <c r="E62" s="8">
        <v>378</v>
      </c>
      <c r="F62" s="8">
        <v>390</v>
      </c>
      <c r="G62" s="25">
        <v>447</v>
      </c>
      <c r="H62" s="11">
        <v>412</v>
      </c>
      <c r="I62" s="11">
        <v>35</v>
      </c>
      <c r="J62" s="12">
        <v>7.8299776286353469</v>
      </c>
      <c r="K62" s="11">
        <v>7</v>
      </c>
      <c r="L62" s="12">
        <f>Tableau32[[#This Row],[VENTILATION DE LA DGH INITIALE
(hors IMP)]]/Tableau32[[#This Row],[Effectifs prévisionnels]]</f>
        <v>1.1825396825396826</v>
      </c>
      <c r="M62" s="25">
        <v>446</v>
      </c>
      <c r="N62" s="13">
        <v>403.5</v>
      </c>
      <c r="O62" s="13">
        <v>42.5</v>
      </c>
      <c r="P62" s="14">
        <f>O62/Tableau32[[#This Row],[VENTILATION DE LA DGH FINALE
(hors IMP)]]*100</f>
        <v>9.5291479820627796</v>
      </c>
      <c r="Q62" s="13">
        <v>7</v>
      </c>
      <c r="R62" s="14">
        <f>Tableau32[[#This Row],[VENTILATION DE LA DGH FINALE
(hors IMP)]]/Tableau32[[#This Row],[Effectifs constatés]]</f>
        <v>1.1435897435897435</v>
      </c>
    </row>
    <row r="63" spans="1:18" ht="30" customHeight="1" x14ac:dyDescent="0.25">
      <c r="A63" s="4" t="s">
        <v>169</v>
      </c>
      <c r="B63" s="9">
        <v>74.2</v>
      </c>
      <c r="C63" s="1" t="s">
        <v>170</v>
      </c>
      <c r="D63" s="1" t="s">
        <v>171</v>
      </c>
      <c r="E63" s="8">
        <v>279</v>
      </c>
      <c r="F63" s="8">
        <v>272</v>
      </c>
      <c r="G63" s="25">
        <v>485</v>
      </c>
      <c r="H63" s="11">
        <v>443</v>
      </c>
      <c r="I63" s="11">
        <v>42</v>
      </c>
      <c r="J63" s="12">
        <v>8.6597938144329891</v>
      </c>
      <c r="K63" s="11">
        <v>7</v>
      </c>
      <c r="L63" s="12">
        <f>Tableau32[[#This Row],[VENTILATION DE LA DGH INITIALE
(hors IMP)]]/Tableau32[[#This Row],[Effectifs prévisionnels]]</f>
        <v>1.7383512544802868</v>
      </c>
      <c r="M63" s="25">
        <v>514</v>
      </c>
      <c r="N63" s="10">
        <v>469.5</v>
      </c>
      <c r="O63" s="10">
        <v>44.5</v>
      </c>
      <c r="P63" s="15">
        <f>O63/Tableau32[[#This Row],[VENTILATION DE LA DGH FINALE
(hors IMP)]]*100</f>
        <v>8.6575875486381317</v>
      </c>
      <c r="Q63" s="10">
        <v>7</v>
      </c>
      <c r="R63" s="15">
        <f>Tableau32[[#This Row],[VENTILATION DE LA DGH FINALE
(hors IMP)]]/Tableau32[[#This Row],[Effectifs constatés]]</f>
        <v>1.8897058823529411</v>
      </c>
    </row>
    <row r="64" spans="1:18" ht="30" customHeight="1" x14ac:dyDescent="0.25">
      <c r="A64" s="4" t="s">
        <v>172</v>
      </c>
      <c r="B64" s="9">
        <v>80.400000000000006</v>
      </c>
      <c r="C64" s="1" t="s">
        <v>173</v>
      </c>
      <c r="D64" s="1" t="s">
        <v>171</v>
      </c>
      <c r="E64" s="8">
        <v>404</v>
      </c>
      <c r="F64" s="8">
        <v>393</v>
      </c>
      <c r="G64" s="25">
        <v>625</v>
      </c>
      <c r="H64" s="11">
        <v>578</v>
      </c>
      <c r="I64" s="11">
        <v>47</v>
      </c>
      <c r="J64" s="12">
        <v>7.5200000000000005</v>
      </c>
      <c r="K64" s="11">
        <v>8</v>
      </c>
      <c r="L64" s="12">
        <f>Tableau32[[#This Row],[VENTILATION DE LA DGH INITIALE
(hors IMP)]]/Tableau32[[#This Row],[Effectifs prévisionnels]]</f>
        <v>1.5470297029702971</v>
      </c>
      <c r="M64" s="25">
        <v>628</v>
      </c>
      <c r="N64" s="13">
        <v>563</v>
      </c>
      <c r="O64" s="13">
        <v>65</v>
      </c>
      <c r="P64" s="14">
        <f>O64/Tableau32[[#This Row],[VENTILATION DE LA DGH FINALE
(hors IMP)]]*100</f>
        <v>10.35031847133758</v>
      </c>
      <c r="Q64" s="13">
        <v>8</v>
      </c>
      <c r="R64" s="14">
        <f>Tableau32[[#This Row],[VENTILATION DE LA DGH FINALE
(hors IMP)]]/Tableau32[[#This Row],[Effectifs constatés]]</f>
        <v>1.5979643765903309</v>
      </c>
    </row>
    <row r="65" spans="1:18" ht="30" customHeight="1" x14ac:dyDescent="0.25">
      <c r="A65" s="4" t="s">
        <v>174</v>
      </c>
      <c r="B65" s="9">
        <v>74.2</v>
      </c>
      <c r="C65" s="1" t="s">
        <v>175</v>
      </c>
      <c r="D65" s="1" t="s">
        <v>171</v>
      </c>
      <c r="E65" s="8">
        <v>354</v>
      </c>
      <c r="F65" s="8">
        <v>347</v>
      </c>
      <c r="G65" s="25">
        <v>571</v>
      </c>
      <c r="H65" s="11">
        <v>525</v>
      </c>
      <c r="I65" s="11">
        <v>46</v>
      </c>
      <c r="J65" s="12">
        <v>8.0560420315236421</v>
      </c>
      <c r="K65" s="11">
        <v>9</v>
      </c>
      <c r="L65" s="12">
        <f>Tableau32[[#This Row],[VENTILATION DE LA DGH INITIALE
(hors IMP)]]/Tableau32[[#This Row],[Effectifs prévisionnels]]</f>
        <v>1.6129943502824859</v>
      </c>
      <c r="M65" s="25">
        <v>574</v>
      </c>
      <c r="N65" s="10">
        <v>513.29999999999995</v>
      </c>
      <c r="O65" s="10">
        <v>60.7</v>
      </c>
      <c r="P65" s="15">
        <f>O65/Tableau32[[#This Row],[VENTILATION DE LA DGH FINALE
(hors IMP)]]*100</f>
        <v>10.574912891986063</v>
      </c>
      <c r="Q65" s="10">
        <v>10</v>
      </c>
      <c r="R65" s="15">
        <f>Tableau32[[#This Row],[VENTILATION DE LA DGH FINALE
(hors IMP)]]/Tableau32[[#This Row],[Effectifs constatés]]</f>
        <v>1.6541786743515849</v>
      </c>
    </row>
    <row r="66" spans="1:18" ht="30" customHeight="1" x14ac:dyDescent="0.25">
      <c r="A66" s="4" t="s">
        <v>176</v>
      </c>
      <c r="B66" s="9">
        <v>111.5</v>
      </c>
      <c r="C66" s="1" t="s">
        <v>177</v>
      </c>
      <c r="D66" s="1" t="s">
        <v>171</v>
      </c>
      <c r="E66" s="8">
        <v>645</v>
      </c>
      <c r="F66" s="8">
        <v>629</v>
      </c>
      <c r="G66" s="25">
        <v>711</v>
      </c>
      <c r="H66" s="11">
        <v>658</v>
      </c>
      <c r="I66" s="11">
        <v>53</v>
      </c>
      <c r="J66" s="12">
        <v>7.4542897327707456</v>
      </c>
      <c r="K66" s="11">
        <v>12</v>
      </c>
      <c r="L66" s="12">
        <f>Tableau32[[#This Row],[VENTILATION DE LA DGH INITIALE
(hors IMP)]]/Tableau32[[#This Row],[Effectifs prévisionnels]]</f>
        <v>1.1023255813953488</v>
      </c>
      <c r="M66" s="25">
        <v>711</v>
      </c>
      <c r="N66" s="13">
        <v>667.4</v>
      </c>
      <c r="O66" s="13">
        <v>43.6</v>
      </c>
      <c r="P66" s="14">
        <f>O66/Tableau32[[#This Row],[VENTILATION DE LA DGH FINALE
(hors IMP)]]*100</f>
        <v>6.1322081575246132</v>
      </c>
      <c r="Q66" s="13">
        <v>12</v>
      </c>
      <c r="R66" s="14">
        <f>Tableau32[[#This Row],[VENTILATION DE LA DGH FINALE
(hors IMP)]]/Tableau32[[#This Row],[Effectifs constatés]]</f>
        <v>1.1303656597774245</v>
      </c>
    </row>
    <row r="67" spans="1:18" ht="30" customHeight="1" x14ac:dyDescent="0.25">
      <c r="A67" s="4" t="s">
        <v>178</v>
      </c>
      <c r="B67" s="9">
        <v>76</v>
      </c>
      <c r="C67" s="1" t="s">
        <v>179</v>
      </c>
      <c r="D67" s="1" t="s">
        <v>171</v>
      </c>
      <c r="E67" s="8">
        <v>335</v>
      </c>
      <c r="F67" s="8">
        <v>341</v>
      </c>
      <c r="G67" s="25">
        <v>525</v>
      </c>
      <c r="H67" s="11">
        <v>472</v>
      </c>
      <c r="I67" s="11">
        <v>53</v>
      </c>
      <c r="J67" s="12">
        <v>10.095238095238095</v>
      </c>
      <c r="K67" s="11">
        <v>7</v>
      </c>
      <c r="L67" s="12">
        <f>Tableau32[[#This Row],[VENTILATION DE LA DGH INITIALE
(hors IMP)]]/Tableau32[[#This Row],[Effectifs prévisionnels]]</f>
        <v>1.5671641791044777</v>
      </c>
      <c r="M67" s="25">
        <v>526</v>
      </c>
      <c r="N67" s="10">
        <v>437.25</v>
      </c>
      <c r="O67" s="10">
        <v>88.75</v>
      </c>
      <c r="P67" s="15">
        <f>O67/Tableau32[[#This Row],[VENTILATION DE LA DGH FINALE
(hors IMP)]]*100</f>
        <v>16.872623574144487</v>
      </c>
      <c r="Q67" s="10">
        <v>7</v>
      </c>
      <c r="R67" s="15">
        <f>Tableau32[[#This Row],[VENTILATION DE LA DGH FINALE
(hors IMP)]]/Tableau32[[#This Row],[Effectifs constatés]]</f>
        <v>1.5425219941348973</v>
      </c>
    </row>
    <row r="68" spans="1:18" ht="30" customHeight="1" x14ac:dyDescent="0.25">
      <c r="A68" s="4" t="s">
        <v>180</v>
      </c>
      <c r="B68" s="9">
        <v>70.099999999999994</v>
      </c>
      <c r="C68" s="1" t="s">
        <v>181</v>
      </c>
      <c r="D68" s="1" t="s">
        <v>171</v>
      </c>
      <c r="E68" s="8">
        <v>265</v>
      </c>
      <c r="F68" s="8">
        <v>259</v>
      </c>
      <c r="G68" s="25">
        <v>412</v>
      </c>
      <c r="H68" s="11">
        <v>378</v>
      </c>
      <c r="I68" s="11">
        <v>34</v>
      </c>
      <c r="J68" s="12">
        <v>8.2524271844660202</v>
      </c>
      <c r="K68" s="11">
        <v>6</v>
      </c>
      <c r="L68" s="12">
        <f>Tableau32[[#This Row],[VENTILATION DE LA DGH INITIALE
(hors IMP)]]/Tableau32[[#This Row],[Effectifs prévisionnels]]</f>
        <v>1.5547169811320756</v>
      </c>
      <c r="M68" s="25">
        <v>400</v>
      </c>
      <c r="N68" s="13">
        <v>362.6</v>
      </c>
      <c r="O68" s="13">
        <v>37.4</v>
      </c>
      <c r="P68" s="14">
        <f>O68/Tableau32[[#This Row],[VENTILATION DE LA DGH FINALE
(hors IMP)]]*100</f>
        <v>9.35</v>
      </c>
      <c r="Q68" s="13">
        <v>6</v>
      </c>
      <c r="R68" s="14">
        <f>Tableau32[[#This Row],[VENTILATION DE LA DGH FINALE
(hors IMP)]]/Tableau32[[#This Row],[Effectifs constatés]]</f>
        <v>1.5444015444015444</v>
      </c>
    </row>
    <row r="69" spans="1:18" ht="30" customHeight="1" x14ac:dyDescent="0.25">
      <c r="A69" s="4" t="s">
        <v>182</v>
      </c>
      <c r="B69" s="9">
        <v>99</v>
      </c>
      <c r="C69" s="1" t="s">
        <v>183</v>
      </c>
      <c r="D69" s="1" t="s">
        <v>184</v>
      </c>
      <c r="E69" s="8">
        <v>592</v>
      </c>
      <c r="F69" s="8">
        <v>604</v>
      </c>
      <c r="G69" s="25">
        <v>743</v>
      </c>
      <c r="H69" s="11">
        <v>687</v>
      </c>
      <c r="I69" s="11">
        <v>56</v>
      </c>
      <c r="J69" s="12">
        <v>7.5370121130551819</v>
      </c>
      <c r="K69" s="11">
        <v>11</v>
      </c>
      <c r="L69" s="12">
        <f>Tableau32[[#This Row],[VENTILATION DE LA DGH INITIALE
(hors IMP)]]/Tableau32[[#This Row],[Effectifs prévisionnels]]</f>
        <v>1.2550675675675675</v>
      </c>
      <c r="M69" s="25">
        <v>746</v>
      </c>
      <c r="N69" s="10">
        <v>674.4</v>
      </c>
      <c r="O69" s="10">
        <v>71.599999999999994</v>
      </c>
      <c r="P69" s="15">
        <f>O69/Tableau32[[#This Row],[VENTILATION DE LA DGH FINALE
(hors IMP)]]*100</f>
        <v>9.5978552278820359</v>
      </c>
      <c r="Q69" s="10">
        <v>11</v>
      </c>
      <c r="R69" s="15">
        <f>Tableau32[[#This Row],[VENTILATION DE LA DGH FINALE
(hors IMP)]]/Tableau32[[#This Row],[Effectifs constatés]]</f>
        <v>1.2350993377483444</v>
      </c>
    </row>
    <row r="70" spans="1:18" ht="30" customHeight="1" x14ac:dyDescent="0.25">
      <c r="A70" s="4" t="s">
        <v>185</v>
      </c>
      <c r="B70" s="9">
        <v>83.9</v>
      </c>
      <c r="C70" s="1" t="s">
        <v>186</v>
      </c>
      <c r="D70" s="1" t="s">
        <v>184</v>
      </c>
      <c r="E70" s="8">
        <v>668</v>
      </c>
      <c r="F70" s="8">
        <v>678</v>
      </c>
      <c r="G70" s="25">
        <v>801</v>
      </c>
      <c r="H70" s="11">
        <v>724</v>
      </c>
      <c r="I70" s="11">
        <v>77</v>
      </c>
      <c r="J70" s="12">
        <v>9.6129837702871406</v>
      </c>
      <c r="K70" s="11">
        <v>11</v>
      </c>
      <c r="L70" s="12">
        <f>Tableau32[[#This Row],[VENTILATION DE LA DGH INITIALE
(hors IMP)]]/Tableau32[[#This Row],[Effectifs prévisionnels]]</f>
        <v>1.1991017964071857</v>
      </c>
      <c r="M70" s="25">
        <v>825</v>
      </c>
      <c r="N70" s="13">
        <v>754.25</v>
      </c>
      <c r="O70" s="13">
        <v>70.75</v>
      </c>
      <c r="P70" s="14">
        <f>O70/Tableau32[[#This Row],[VENTILATION DE LA DGH FINALE
(hors IMP)]]*100</f>
        <v>8.5757575757575761</v>
      </c>
      <c r="Q70" s="13">
        <v>11</v>
      </c>
      <c r="R70" s="14">
        <f>Tableau32[[#This Row],[VENTILATION DE LA DGH FINALE
(hors IMP)]]/Tableau32[[#This Row],[Effectifs constatés]]</f>
        <v>1.2168141592920354</v>
      </c>
    </row>
    <row r="71" spans="1:18" ht="30" customHeight="1" x14ac:dyDescent="0.25">
      <c r="A71" s="4" t="s">
        <v>187</v>
      </c>
      <c r="B71" s="9">
        <v>139</v>
      </c>
      <c r="C71" s="1" t="s">
        <v>188</v>
      </c>
      <c r="D71" s="1" t="s">
        <v>189</v>
      </c>
      <c r="E71" s="8">
        <v>1053</v>
      </c>
      <c r="F71" s="8">
        <v>1024</v>
      </c>
      <c r="G71" s="25">
        <v>1122</v>
      </c>
      <c r="H71" s="11">
        <v>1041</v>
      </c>
      <c r="I71" s="11">
        <v>81</v>
      </c>
      <c r="J71" s="12">
        <v>7.2192513368983953</v>
      </c>
      <c r="K71" s="11">
        <v>17</v>
      </c>
      <c r="L71" s="12">
        <f>Tableau32[[#This Row],[VENTILATION DE LA DGH INITIALE
(hors IMP)]]/Tableau32[[#This Row],[Effectifs prévisionnels]]</f>
        <v>1.0655270655270654</v>
      </c>
      <c r="M71" s="25">
        <v>1126</v>
      </c>
      <c r="N71" s="10">
        <v>1056.5999999999999</v>
      </c>
      <c r="O71" s="10">
        <v>69.400000000000006</v>
      </c>
      <c r="P71" s="15">
        <f>O71/Tableau32[[#This Row],[VENTILATION DE LA DGH FINALE
(hors IMP)]]*100</f>
        <v>6.1634103019538191</v>
      </c>
      <c r="Q71" s="10">
        <v>17</v>
      </c>
      <c r="R71" s="15">
        <f>Tableau32[[#This Row],[VENTILATION DE LA DGH FINALE
(hors IMP)]]/Tableau32[[#This Row],[Effectifs constatés]]</f>
        <v>1.099609375</v>
      </c>
    </row>
    <row r="72" spans="1:18" ht="30" customHeight="1" x14ac:dyDescent="0.25">
      <c r="A72" s="4" t="s">
        <v>190</v>
      </c>
      <c r="B72" s="9">
        <v>130.9</v>
      </c>
      <c r="C72" s="1" t="s">
        <v>191</v>
      </c>
      <c r="D72" s="1" t="s">
        <v>192</v>
      </c>
      <c r="E72" s="8">
        <v>761</v>
      </c>
      <c r="F72" s="8">
        <v>764</v>
      </c>
      <c r="G72" s="25">
        <v>863</v>
      </c>
      <c r="H72" s="11">
        <v>808</v>
      </c>
      <c r="I72" s="11">
        <v>55</v>
      </c>
      <c r="J72" s="12">
        <v>6.373117033603708</v>
      </c>
      <c r="K72" s="11">
        <v>13.5</v>
      </c>
      <c r="L72" s="12">
        <f>Tableau32[[#This Row],[VENTILATION DE LA DGH INITIALE
(hors IMP)]]/Tableau32[[#This Row],[Effectifs prévisionnels]]</f>
        <v>1.1340341655716164</v>
      </c>
      <c r="M72" s="25">
        <v>865</v>
      </c>
      <c r="N72" s="13">
        <v>809</v>
      </c>
      <c r="O72" s="13">
        <v>56</v>
      </c>
      <c r="P72" s="14">
        <f>O72/Tableau32[[#This Row],[VENTILATION DE LA DGH FINALE
(hors IMP)]]*100</f>
        <v>6.4739884393063578</v>
      </c>
      <c r="Q72" s="13">
        <v>13.5</v>
      </c>
      <c r="R72" s="14">
        <f>Tableau32[[#This Row],[VENTILATION DE LA DGH FINALE
(hors IMP)]]/Tableau32[[#This Row],[Effectifs constatés]]</f>
        <v>1.1321989528795811</v>
      </c>
    </row>
    <row r="73" spans="1:18" ht="30" customHeight="1" x14ac:dyDescent="0.25">
      <c r="A73" s="4" t="s">
        <v>193</v>
      </c>
      <c r="B73" s="9">
        <v>113.1</v>
      </c>
      <c r="C73" s="1" t="s">
        <v>194</v>
      </c>
      <c r="D73" s="1" t="s">
        <v>195</v>
      </c>
      <c r="E73" s="8">
        <v>651</v>
      </c>
      <c r="F73" s="8">
        <v>666</v>
      </c>
      <c r="G73" s="25">
        <v>754</v>
      </c>
      <c r="H73" s="11">
        <v>701</v>
      </c>
      <c r="I73" s="11">
        <v>53</v>
      </c>
      <c r="J73" s="12">
        <v>7.0291777188328908</v>
      </c>
      <c r="K73" s="11">
        <v>11.5</v>
      </c>
      <c r="L73" s="12">
        <f>Tableau32[[#This Row],[VENTILATION DE LA DGH INITIALE
(hors IMP)]]/Tableau32[[#This Row],[Effectifs prévisionnels]]</f>
        <v>1.1582181259600615</v>
      </c>
      <c r="M73" s="25">
        <v>758</v>
      </c>
      <c r="N73" s="10">
        <v>698</v>
      </c>
      <c r="O73" s="10">
        <v>60</v>
      </c>
      <c r="P73" s="15">
        <f>O73/Tableau32[[#This Row],[VENTILATION DE LA DGH FINALE
(hors IMP)]]*100</f>
        <v>7.9155672823219003</v>
      </c>
      <c r="Q73" s="10">
        <v>11.5</v>
      </c>
      <c r="R73" s="15">
        <f>Tableau32[[#This Row],[VENTILATION DE LA DGH FINALE
(hors IMP)]]/Tableau32[[#This Row],[Effectifs constatés]]</f>
        <v>1.1381381381381381</v>
      </c>
    </row>
    <row r="74" spans="1:18" ht="30" customHeight="1" x14ac:dyDescent="0.25">
      <c r="A74" s="4" t="s">
        <v>196</v>
      </c>
      <c r="B74" s="9">
        <v>108.8</v>
      </c>
      <c r="C74" s="1" t="s">
        <v>197</v>
      </c>
      <c r="D74" s="1" t="s">
        <v>195</v>
      </c>
      <c r="E74" s="8">
        <v>600</v>
      </c>
      <c r="F74" s="8">
        <v>609</v>
      </c>
      <c r="G74" s="25">
        <v>669</v>
      </c>
      <c r="H74" s="11">
        <v>619</v>
      </c>
      <c r="I74" s="11">
        <v>50</v>
      </c>
      <c r="J74" s="12">
        <v>7.4738415545590433</v>
      </c>
      <c r="K74" s="11">
        <v>10.5</v>
      </c>
      <c r="L74" s="12">
        <f>Tableau32[[#This Row],[VENTILATION DE LA DGH INITIALE
(hors IMP)]]/Tableau32[[#This Row],[Effectifs prévisionnels]]</f>
        <v>1.115</v>
      </c>
      <c r="M74" s="25">
        <v>700</v>
      </c>
      <c r="N74" s="13">
        <v>624.4</v>
      </c>
      <c r="O74" s="13">
        <v>75.599999999999994</v>
      </c>
      <c r="P74" s="14">
        <f>O74/Tableau32[[#This Row],[VENTILATION DE LA DGH FINALE
(hors IMP)]]*100</f>
        <v>10.8</v>
      </c>
      <c r="Q74" s="13">
        <v>10.5</v>
      </c>
      <c r="R74" s="14">
        <f>Tableau32[[#This Row],[VENTILATION DE LA DGH FINALE
(hors IMP)]]/Tableau32[[#This Row],[Effectifs constatés]]</f>
        <v>1.1494252873563218</v>
      </c>
    </row>
    <row r="75" spans="1:18" ht="30" customHeight="1" x14ac:dyDescent="0.25">
      <c r="A75" s="4" t="s">
        <v>198</v>
      </c>
      <c r="B75" s="9">
        <v>101.9</v>
      </c>
      <c r="C75" s="1" t="s">
        <v>199</v>
      </c>
      <c r="D75" s="1" t="s">
        <v>200</v>
      </c>
      <c r="E75" s="8">
        <v>664</v>
      </c>
      <c r="F75" s="8">
        <v>674</v>
      </c>
      <c r="G75" s="25">
        <v>797</v>
      </c>
      <c r="H75" s="11">
        <v>719</v>
      </c>
      <c r="I75" s="11">
        <v>78</v>
      </c>
      <c r="J75" s="12">
        <v>9.7867001254705137</v>
      </c>
      <c r="K75" s="11">
        <v>11.5</v>
      </c>
      <c r="L75" s="12">
        <f>Tableau32[[#This Row],[VENTILATION DE LA DGH INITIALE
(hors IMP)]]/Tableau32[[#This Row],[Effectifs prévisionnels]]</f>
        <v>1.2003012048192772</v>
      </c>
      <c r="M75" s="25">
        <v>800</v>
      </c>
      <c r="N75" s="10">
        <v>704</v>
      </c>
      <c r="O75" s="10">
        <v>96</v>
      </c>
      <c r="P75" s="15">
        <f>O75/Tableau32[[#This Row],[VENTILATION DE LA DGH FINALE
(hors IMP)]]*100</f>
        <v>12</v>
      </c>
      <c r="Q75" s="10">
        <v>11.5</v>
      </c>
      <c r="R75" s="15">
        <f>Tableau32[[#This Row],[VENTILATION DE LA DGH FINALE
(hors IMP)]]/Tableau32[[#This Row],[Effectifs constatés]]</f>
        <v>1.1869436201780414</v>
      </c>
    </row>
    <row r="76" spans="1:18" ht="30" customHeight="1" x14ac:dyDescent="0.25">
      <c r="A76" s="4" t="s">
        <v>201</v>
      </c>
      <c r="B76" s="9">
        <v>127.4</v>
      </c>
      <c r="C76" s="1" t="s">
        <v>202</v>
      </c>
      <c r="D76" s="1" t="s">
        <v>203</v>
      </c>
      <c r="E76" s="8">
        <v>666</v>
      </c>
      <c r="F76" s="8">
        <v>673</v>
      </c>
      <c r="G76" s="25">
        <v>749</v>
      </c>
      <c r="H76" s="11">
        <v>704</v>
      </c>
      <c r="I76" s="11">
        <v>45</v>
      </c>
      <c r="J76" s="12">
        <v>6.0080106809078773</v>
      </c>
      <c r="K76" s="11">
        <v>12.5</v>
      </c>
      <c r="L76" s="12">
        <f>Tableau32[[#This Row],[VENTILATION DE LA DGH INITIALE
(hors IMP)]]/Tableau32[[#This Row],[Effectifs prévisionnels]]</f>
        <v>1.1246246246246245</v>
      </c>
      <c r="M76" s="25">
        <v>751</v>
      </c>
      <c r="N76" s="13">
        <v>716.4</v>
      </c>
      <c r="O76" s="13">
        <v>34.6</v>
      </c>
      <c r="P76" s="14">
        <f>O76/Tableau32[[#This Row],[VENTILATION DE LA DGH FINALE
(hors IMP)]]*100</f>
        <v>4.6071904127829564</v>
      </c>
      <c r="Q76" s="13">
        <v>12.5</v>
      </c>
      <c r="R76" s="14">
        <f>Tableau32[[#This Row],[VENTILATION DE LA DGH FINALE
(hors IMP)]]/Tableau32[[#This Row],[Effectifs constatés]]</f>
        <v>1.1158989598811293</v>
      </c>
    </row>
    <row r="77" spans="1:18" ht="30" customHeight="1" x14ac:dyDescent="0.25">
      <c r="A77" s="4" t="s">
        <v>204</v>
      </c>
      <c r="B77" s="9">
        <v>134.69999999999999</v>
      </c>
      <c r="C77" s="1" t="s">
        <v>205</v>
      </c>
      <c r="D77" s="1" t="s">
        <v>206</v>
      </c>
      <c r="E77" s="8">
        <v>716</v>
      </c>
      <c r="F77" s="8">
        <v>723</v>
      </c>
      <c r="G77" s="25">
        <v>805</v>
      </c>
      <c r="H77" s="11">
        <v>751</v>
      </c>
      <c r="I77" s="11">
        <v>54</v>
      </c>
      <c r="J77" s="12">
        <v>6.70807453416149</v>
      </c>
      <c r="K77" s="11">
        <v>12</v>
      </c>
      <c r="L77" s="12">
        <f>Tableau32[[#This Row],[VENTILATION DE LA DGH INITIALE
(hors IMP)]]/Tableau32[[#This Row],[Effectifs prévisionnels]]</f>
        <v>1.1243016759776536</v>
      </c>
      <c r="M77" s="25">
        <v>810.5</v>
      </c>
      <c r="N77" s="10">
        <v>751.7</v>
      </c>
      <c r="O77" s="10">
        <v>58.8</v>
      </c>
      <c r="P77" s="15">
        <f>O77/Tableau32[[#This Row],[VENTILATION DE LA DGH FINALE
(hors IMP)]]*100</f>
        <v>7.2547809993830965</v>
      </c>
      <c r="Q77" s="10">
        <v>13</v>
      </c>
      <c r="R77" s="15">
        <f>Tableau32[[#This Row],[VENTILATION DE LA DGH FINALE
(hors IMP)]]/Tableau32[[#This Row],[Effectifs constatés]]</f>
        <v>1.1210235131396957</v>
      </c>
    </row>
    <row r="78" spans="1:18" ht="30" customHeight="1" x14ac:dyDescent="0.25">
      <c r="A78" s="4" t="s">
        <v>207</v>
      </c>
      <c r="B78" s="9">
        <v>124</v>
      </c>
      <c r="C78" s="1" t="s">
        <v>208</v>
      </c>
      <c r="D78" s="1" t="s">
        <v>209</v>
      </c>
      <c r="E78" s="8">
        <v>436</v>
      </c>
      <c r="F78" s="8">
        <v>445</v>
      </c>
      <c r="G78" s="25">
        <v>505</v>
      </c>
      <c r="H78" s="11">
        <v>458</v>
      </c>
      <c r="I78" s="11">
        <v>47</v>
      </c>
      <c r="J78" s="12">
        <v>9.3069306930693063</v>
      </c>
      <c r="K78" s="11">
        <v>8</v>
      </c>
      <c r="L78" s="12">
        <f>Tableau32[[#This Row],[VENTILATION DE LA DGH INITIALE
(hors IMP)]]/Tableau32[[#This Row],[Effectifs prévisionnels]]</f>
        <v>1.1582568807339451</v>
      </c>
      <c r="M78" s="25">
        <v>501</v>
      </c>
      <c r="N78" s="13">
        <v>461</v>
      </c>
      <c r="O78" s="13">
        <v>40</v>
      </c>
      <c r="P78" s="14">
        <f>O78/Tableau32[[#This Row],[VENTILATION DE LA DGH FINALE
(hors IMP)]]*100</f>
        <v>7.9840319361277441</v>
      </c>
      <c r="Q78" s="13">
        <v>8</v>
      </c>
      <c r="R78" s="14">
        <f>Tableau32[[#This Row],[VENTILATION DE LA DGH FINALE
(hors IMP)]]/Tableau32[[#This Row],[Effectifs constatés]]</f>
        <v>1.1258426966292134</v>
      </c>
    </row>
    <row r="79" spans="1:18" ht="30" customHeight="1" x14ac:dyDescent="0.25">
      <c r="A79" s="4" t="s">
        <v>210</v>
      </c>
      <c r="B79" s="9">
        <v>138.5</v>
      </c>
      <c r="C79" s="1" t="s">
        <v>211</v>
      </c>
      <c r="D79" s="1" t="s">
        <v>209</v>
      </c>
      <c r="E79" s="8">
        <v>469</v>
      </c>
      <c r="F79" s="8">
        <v>452</v>
      </c>
      <c r="G79" s="25">
        <v>517</v>
      </c>
      <c r="H79" s="11">
        <v>487</v>
      </c>
      <c r="I79" s="11">
        <v>30</v>
      </c>
      <c r="J79" s="12">
        <v>5.8027079303675047</v>
      </c>
      <c r="K79" s="11">
        <v>8</v>
      </c>
      <c r="L79" s="12">
        <f>Tableau32[[#This Row],[VENTILATION DE LA DGH INITIALE
(hors IMP)]]/Tableau32[[#This Row],[Effectifs prévisionnels]]</f>
        <v>1.1023454157782515</v>
      </c>
      <c r="M79" s="25">
        <v>526</v>
      </c>
      <c r="N79" s="10">
        <v>486</v>
      </c>
      <c r="O79" s="10">
        <v>40</v>
      </c>
      <c r="P79" s="15">
        <f>O79/Tableau32[[#This Row],[VENTILATION DE LA DGH FINALE
(hors IMP)]]*100</f>
        <v>7.6045627376425857</v>
      </c>
      <c r="Q79" s="10">
        <v>8</v>
      </c>
      <c r="R79" s="15">
        <f>Tableau32[[#This Row],[VENTILATION DE LA DGH FINALE
(hors IMP)]]/Tableau32[[#This Row],[Effectifs constatés]]</f>
        <v>1.163716814159292</v>
      </c>
    </row>
    <row r="80" spans="1:18" ht="30" customHeight="1" x14ac:dyDescent="0.25">
      <c r="A80" s="4" t="s">
        <v>212</v>
      </c>
      <c r="B80" s="9">
        <v>120.5</v>
      </c>
      <c r="C80" s="1" t="s">
        <v>213</v>
      </c>
      <c r="D80" s="1" t="s">
        <v>209</v>
      </c>
      <c r="E80" s="8">
        <v>436</v>
      </c>
      <c r="F80" s="8">
        <v>434</v>
      </c>
      <c r="G80" s="25">
        <v>502</v>
      </c>
      <c r="H80" s="11">
        <v>455</v>
      </c>
      <c r="I80" s="11">
        <v>47</v>
      </c>
      <c r="J80" s="12">
        <v>9.3625498007968133</v>
      </c>
      <c r="K80" s="11">
        <v>7</v>
      </c>
      <c r="L80" s="12">
        <f>Tableau32[[#This Row],[VENTILATION DE LA DGH INITIALE
(hors IMP)]]/Tableau32[[#This Row],[Effectifs prévisionnels]]</f>
        <v>1.1513761467889909</v>
      </c>
      <c r="M80" s="25">
        <v>496.5</v>
      </c>
      <c r="N80" s="13">
        <v>442</v>
      </c>
      <c r="O80" s="13">
        <v>54.5</v>
      </c>
      <c r="P80" s="14">
        <f>O80/Tableau32[[#This Row],[VENTILATION DE LA DGH FINALE
(hors IMP)]]*100</f>
        <v>10.976837865055387</v>
      </c>
      <c r="Q80" s="13">
        <v>7</v>
      </c>
      <c r="R80" s="14">
        <f>Tableau32[[#This Row],[VENTILATION DE LA DGH FINALE
(hors IMP)]]/Tableau32[[#This Row],[Effectifs constatés]]</f>
        <v>1.1440092165898617</v>
      </c>
    </row>
    <row r="81" spans="1:18" ht="30" customHeight="1" x14ac:dyDescent="0.25">
      <c r="A81" s="4" t="s">
        <v>214</v>
      </c>
      <c r="B81" s="9">
        <v>137.19999999999999</v>
      </c>
      <c r="C81" s="1" t="s">
        <v>215</v>
      </c>
      <c r="D81" s="1" t="s">
        <v>216</v>
      </c>
      <c r="E81" s="8">
        <v>574</v>
      </c>
      <c r="F81" s="8">
        <v>598</v>
      </c>
      <c r="G81" s="25">
        <v>689</v>
      </c>
      <c r="H81" s="11">
        <v>649</v>
      </c>
      <c r="I81" s="11">
        <v>40</v>
      </c>
      <c r="J81" s="12">
        <v>5.8055152394775034</v>
      </c>
      <c r="K81" s="11">
        <v>11</v>
      </c>
      <c r="L81" s="12">
        <f>Tableau32[[#This Row],[VENTILATION DE LA DGH INITIALE
(hors IMP)]]/Tableau32[[#This Row],[Effectifs prévisionnels]]</f>
        <v>1.2003484320557491</v>
      </c>
      <c r="M81" s="25">
        <v>693</v>
      </c>
      <c r="N81" s="10">
        <v>647.6</v>
      </c>
      <c r="O81" s="10">
        <v>45.4</v>
      </c>
      <c r="P81" s="15">
        <f>O81/Tableau32[[#This Row],[VENTILATION DE LA DGH FINALE
(hors IMP)]]*100</f>
        <v>6.5512265512265504</v>
      </c>
      <c r="Q81" s="10">
        <v>11</v>
      </c>
      <c r="R81" s="15">
        <f>Tableau32[[#This Row],[VENTILATION DE LA DGH FINALE
(hors IMP)]]/Tableau32[[#This Row],[Effectifs constatés]]</f>
        <v>1.1588628762541806</v>
      </c>
    </row>
    <row r="82" spans="1:18" ht="30" customHeight="1" x14ac:dyDescent="0.25">
      <c r="A82" s="4" t="s">
        <v>217</v>
      </c>
      <c r="B82" s="9">
        <v>130.80000000000001</v>
      </c>
      <c r="C82" s="1" t="s">
        <v>218</v>
      </c>
      <c r="D82" s="1" t="s">
        <v>219</v>
      </c>
      <c r="E82" s="8">
        <v>659</v>
      </c>
      <c r="F82" s="8">
        <v>644</v>
      </c>
      <c r="G82" s="25">
        <v>717</v>
      </c>
      <c r="H82" s="11">
        <v>663</v>
      </c>
      <c r="I82" s="11">
        <v>54</v>
      </c>
      <c r="J82" s="12">
        <v>7.5313807531380759</v>
      </c>
      <c r="K82" s="11">
        <v>11.5</v>
      </c>
      <c r="L82" s="12">
        <f>Tableau32[[#This Row],[VENTILATION DE LA DGH INITIALE
(hors IMP)]]/Tableau32[[#This Row],[Effectifs prévisionnels]]</f>
        <v>1.0880121396054627</v>
      </c>
      <c r="M82" s="25">
        <v>720</v>
      </c>
      <c r="N82" s="13">
        <v>673.5</v>
      </c>
      <c r="O82" s="13">
        <v>46.5</v>
      </c>
      <c r="P82" s="14">
        <f>O82/Tableau32[[#This Row],[VENTILATION DE LA DGH FINALE
(hors IMP)]]*100</f>
        <v>6.4583333333333339</v>
      </c>
      <c r="Q82" s="13">
        <v>11.5</v>
      </c>
      <c r="R82" s="14">
        <f>Tableau32[[#This Row],[VENTILATION DE LA DGH FINALE
(hors IMP)]]/Tableau32[[#This Row],[Effectifs constatés]]</f>
        <v>1.1180124223602483</v>
      </c>
    </row>
    <row r="83" spans="1:18" ht="30" customHeight="1" x14ac:dyDescent="0.25">
      <c r="A83" s="4" t="s">
        <v>220</v>
      </c>
      <c r="B83" s="9">
        <v>92.4</v>
      </c>
      <c r="C83" s="1" t="s">
        <v>221</v>
      </c>
      <c r="D83" s="1" t="s">
        <v>222</v>
      </c>
      <c r="E83" s="8">
        <v>562</v>
      </c>
      <c r="F83" s="8">
        <v>563</v>
      </c>
      <c r="G83" s="25">
        <v>721</v>
      </c>
      <c r="H83" s="11">
        <v>665</v>
      </c>
      <c r="I83" s="11">
        <v>56</v>
      </c>
      <c r="J83" s="12">
        <v>7.7669902912621351</v>
      </c>
      <c r="K83" s="11">
        <v>10</v>
      </c>
      <c r="L83" s="12">
        <f>Tableau32[[#This Row],[VENTILATION DE LA DGH INITIALE
(hors IMP)]]/Tableau32[[#This Row],[Effectifs prévisionnels]]</f>
        <v>1.2829181494661921</v>
      </c>
      <c r="M83" s="25">
        <v>727</v>
      </c>
      <c r="N83" s="10">
        <v>663.5</v>
      </c>
      <c r="O83" s="10">
        <v>63.5</v>
      </c>
      <c r="P83" s="15">
        <f>O83/Tableau32[[#This Row],[VENTILATION DE LA DGH FINALE
(hors IMP)]]*100</f>
        <v>8.7345254470426408</v>
      </c>
      <c r="Q83" s="10">
        <v>10</v>
      </c>
      <c r="R83" s="15">
        <f>Tableau32[[#This Row],[VENTILATION DE LA DGH FINALE
(hors IMP)]]/Tableau32[[#This Row],[Effectifs constatés]]</f>
        <v>1.2912966252220248</v>
      </c>
    </row>
    <row r="84" spans="1:18" ht="30" customHeight="1" x14ac:dyDescent="0.25">
      <c r="A84" s="4" t="s">
        <v>223</v>
      </c>
      <c r="B84" s="9">
        <v>120.4</v>
      </c>
      <c r="C84" s="1" t="s">
        <v>224</v>
      </c>
      <c r="D84" s="1" t="s">
        <v>222</v>
      </c>
      <c r="E84" s="8">
        <v>721</v>
      </c>
      <c r="F84" s="8">
        <v>711</v>
      </c>
      <c r="G84" s="25">
        <v>785</v>
      </c>
      <c r="H84" s="11">
        <v>719</v>
      </c>
      <c r="I84" s="11">
        <v>66</v>
      </c>
      <c r="J84" s="12">
        <v>8.4076433121019107</v>
      </c>
      <c r="K84" s="11">
        <v>13</v>
      </c>
      <c r="L84" s="12">
        <f>Tableau32[[#This Row],[VENTILATION DE LA DGH INITIALE
(hors IMP)]]/Tableau32[[#This Row],[Effectifs prévisionnels]]</f>
        <v>1.0887656033287101</v>
      </c>
      <c r="M84" s="25">
        <v>787</v>
      </c>
      <c r="N84" s="13">
        <v>723.9</v>
      </c>
      <c r="O84" s="13">
        <v>63.1</v>
      </c>
      <c r="P84" s="14">
        <f>O84/Tableau32[[#This Row],[VENTILATION DE LA DGH FINALE
(hors IMP)]]*100</f>
        <v>8.0177890724269378</v>
      </c>
      <c r="Q84" s="13">
        <v>13</v>
      </c>
      <c r="R84" s="14">
        <f>Tableau32[[#This Row],[VENTILATION DE LA DGH FINALE
(hors IMP)]]/Tableau32[[#This Row],[Effectifs constatés]]</f>
        <v>1.1068917018284108</v>
      </c>
    </row>
    <row r="85" spans="1:18" ht="30" customHeight="1" x14ac:dyDescent="0.25">
      <c r="A85" s="4" t="s">
        <v>225</v>
      </c>
      <c r="B85" s="9">
        <v>105.6</v>
      </c>
      <c r="C85" s="1" t="s">
        <v>226</v>
      </c>
      <c r="D85" s="1" t="s">
        <v>227</v>
      </c>
      <c r="E85" s="8">
        <v>924</v>
      </c>
      <c r="F85" s="8">
        <v>919</v>
      </c>
      <c r="G85" s="25">
        <v>1067</v>
      </c>
      <c r="H85" s="11">
        <v>962</v>
      </c>
      <c r="I85" s="11">
        <v>105</v>
      </c>
      <c r="J85" s="12">
        <v>9.8406747891283981</v>
      </c>
      <c r="K85" s="11">
        <v>15</v>
      </c>
      <c r="L85" s="12">
        <f>Tableau32[[#This Row],[VENTILATION DE LA DGH INITIALE
(hors IMP)]]/Tableau32[[#This Row],[Effectifs prévisionnels]]</f>
        <v>1.1547619047619047</v>
      </c>
      <c r="M85" s="25">
        <v>1072</v>
      </c>
      <c r="N85" s="10">
        <v>964.9</v>
      </c>
      <c r="O85" s="10">
        <v>107.1</v>
      </c>
      <c r="P85" s="15">
        <f>O85/Tableau32[[#This Row],[VENTILATION DE LA DGH FINALE
(hors IMP)]]*100</f>
        <v>9.9906716417910442</v>
      </c>
      <c r="Q85" s="10">
        <v>15</v>
      </c>
      <c r="R85" s="15">
        <f>Tableau32[[#This Row],[VENTILATION DE LA DGH FINALE
(hors IMP)]]/Tableau32[[#This Row],[Effectifs constatés]]</f>
        <v>1.1664853101196953</v>
      </c>
    </row>
    <row r="86" spans="1:18" ht="30" customHeight="1" x14ac:dyDescent="0.25">
      <c r="A86" s="4" t="s">
        <v>228</v>
      </c>
      <c r="B86" s="9">
        <v>114.9</v>
      </c>
      <c r="C86" s="1" t="s">
        <v>229</v>
      </c>
      <c r="D86" s="1" t="s">
        <v>227</v>
      </c>
      <c r="E86" s="8">
        <v>453</v>
      </c>
      <c r="F86" s="8">
        <v>442</v>
      </c>
      <c r="G86" s="25">
        <v>512</v>
      </c>
      <c r="H86" s="11">
        <v>472</v>
      </c>
      <c r="I86" s="11">
        <v>40</v>
      </c>
      <c r="J86" s="12">
        <v>7.8125</v>
      </c>
      <c r="K86" s="11">
        <v>9.5</v>
      </c>
      <c r="L86" s="12">
        <f>Tableau32[[#This Row],[VENTILATION DE LA DGH INITIALE
(hors IMP)]]/Tableau32[[#This Row],[Effectifs prévisionnels]]</f>
        <v>1.130242825607064</v>
      </c>
      <c r="M86" s="25">
        <v>517</v>
      </c>
      <c r="N86" s="13">
        <v>485</v>
      </c>
      <c r="O86" s="13">
        <v>32</v>
      </c>
      <c r="P86" s="14">
        <f>O86/Tableau32[[#This Row],[VENTILATION DE LA DGH FINALE
(hors IMP)]]*100</f>
        <v>6.1895551257253389</v>
      </c>
      <c r="Q86" s="13">
        <v>9.5</v>
      </c>
      <c r="R86" s="14">
        <f>Tableau32[[#This Row],[VENTILATION DE LA DGH FINALE
(hors IMP)]]/Tableau32[[#This Row],[Effectifs constatés]]</f>
        <v>1.1696832579185521</v>
      </c>
    </row>
    <row r="87" spans="1:18" ht="30" customHeight="1" x14ac:dyDescent="0.25">
      <c r="A87" s="4" t="s">
        <v>230</v>
      </c>
      <c r="B87" s="9">
        <v>81.400000000000006</v>
      </c>
      <c r="C87" s="1" t="s">
        <v>231</v>
      </c>
      <c r="D87" s="1" t="s">
        <v>227</v>
      </c>
      <c r="E87" s="8">
        <v>446</v>
      </c>
      <c r="F87" s="8">
        <v>449</v>
      </c>
      <c r="G87" s="25">
        <v>674</v>
      </c>
      <c r="H87" s="11">
        <v>606</v>
      </c>
      <c r="I87" s="11">
        <v>68</v>
      </c>
      <c r="J87" s="12">
        <v>10.089020771513352</v>
      </c>
      <c r="K87" s="11">
        <v>7.5</v>
      </c>
      <c r="L87" s="12">
        <f>Tableau32[[#This Row],[VENTILATION DE LA DGH INITIALE
(hors IMP)]]/Tableau32[[#This Row],[Effectifs prévisionnels]]</f>
        <v>1.5112107623318385</v>
      </c>
      <c r="M87" s="25">
        <v>672.5</v>
      </c>
      <c r="N87" s="10">
        <v>567.29999999999995</v>
      </c>
      <c r="O87" s="10">
        <v>105.2</v>
      </c>
      <c r="P87" s="15">
        <f>O87/Tableau32[[#This Row],[VENTILATION DE LA DGH FINALE
(hors IMP)]]*100</f>
        <v>15.643122676579926</v>
      </c>
      <c r="Q87" s="10">
        <v>7.5</v>
      </c>
      <c r="R87" s="15">
        <f>Tableau32[[#This Row],[VENTILATION DE LA DGH FINALE
(hors IMP)]]/Tableau32[[#This Row],[Effectifs constatés]]</f>
        <v>1.4977728285077951</v>
      </c>
    </row>
    <row r="88" spans="1:18" ht="30" customHeight="1" x14ac:dyDescent="0.25">
      <c r="A88" s="4" t="s">
        <v>232</v>
      </c>
      <c r="B88" s="9">
        <v>130.30000000000001</v>
      </c>
      <c r="C88" s="1" t="s">
        <v>233</v>
      </c>
      <c r="D88" s="1" t="s">
        <v>234</v>
      </c>
      <c r="E88" s="8">
        <v>730</v>
      </c>
      <c r="F88" s="8">
        <v>740</v>
      </c>
      <c r="G88" s="25">
        <v>807</v>
      </c>
      <c r="H88" s="11">
        <v>732</v>
      </c>
      <c r="I88" s="11">
        <v>75</v>
      </c>
      <c r="J88" s="12">
        <v>9.2936802973977688</v>
      </c>
      <c r="K88" s="11">
        <v>13</v>
      </c>
      <c r="L88" s="12">
        <f>Tableau32[[#This Row],[VENTILATION DE LA DGH INITIALE
(hors IMP)]]/Tableau32[[#This Row],[Effectifs prévisionnels]]</f>
        <v>1.1054794520547946</v>
      </c>
      <c r="M88" s="25">
        <v>807</v>
      </c>
      <c r="N88" s="13">
        <v>732.5</v>
      </c>
      <c r="O88" s="13">
        <v>74.5</v>
      </c>
      <c r="P88" s="14">
        <f>O88/Tableau32[[#This Row],[VENTILATION DE LA DGH FINALE
(hors IMP)]]*100</f>
        <v>9.2317224287484514</v>
      </c>
      <c r="Q88" s="13">
        <v>13</v>
      </c>
      <c r="R88" s="14">
        <f>Tableau32[[#This Row],[VENTILATION DE LA DGH FINALE
(hors IMP)]]/Tableau32[[#This Row],[Effectifs constatés]]</f>
        <v>1.0905405405405406</v>
      </c>
    </row>
    <row r="89" spans="1:18" ht="30" customHeight="1" x14ac:dyDescent="0.25">
      <c r="A89" s="4" t="s">
        <v>235</v>
      </c>
      <c r="B89" s="9">
        <v>127.6</v>
      </c>
      <c r="C89" s="1" t="s">
        <v>236</v>
      </c>
      <c r="D89" s="1" t="s">
        <v>234</v>
      </c>
      <c r="E89" s="8">
        <v>608</v>
      </c>
      <c r="F89" s="8">
        <v>599</v>
      </c>
      <c r="G89" s="25">
        <v>666</v>
      </c>
      <c r="H89" s="11">
        <v>619</v>
      </c>
      <c r="I89" s="11">
        <v>47</v>
      </c>
      <c r="J89" s="12">
        <v>7.0570570570570572</v>
      </c>
      <c r="K89" s="11">
        <v>11</v>
      </c>
      <c r="L89" s="12">
        <f>Tableau32[[#This Row],[VENTILATION DE LA DGH INITIALE
(hors IMP)]]/Tableau32[[#This Row],[Effectifs prévisionnels]]</f>
        <v>1.0953947368421053</v>
      </c>
      <c r="M89" s="25">
        <v>668</v>
      </c>
      <c r="N89" s="10">
        <v>625.4</v>
      </c>
      <c r="O89" s="10">
        <v>42.6</v>
      </c>
      <c r="P89" s="15">
        <f>O89/Tableau32[[#This Row],[VENTILATION DE LA DGH FINALE
(hors IMP)]]*100</f>
        <v>6.3772455089820363</v>
      </c>
      <c r="Q89" s="10">
        <v>11</v>
      </c>
      <c r="R89" s="15">
        <f>Tableau32[[#This Row],[VENTILATION DE LA DGH FINALE
(hors IMP)]]/Tableau32[[#This Row],[Effectifs constatés]]</f>
        <v>1.1151919866444073</v>
      </c>
    </row>
    <row r="90" spans="1:18" ht="30" customHeight="1" x14ac:dyDescent="0.25">
      <c r="A90" s="4" t="s">
        <v>237</v>
      </c>
      <c r="B90" s="9">
        <v>118</v>
      </c>
      <c r="C90" s="1" t="s">
        <v>238</v>
      </c>
      <c r="D90" s="1" t="s">
        <v>234</v>
      </c>
      <c r="E90" s="8">
        <v>318</v>
      </c>
      <c r="F90" s="8">
        <v>325</v>
      </c>
      <c r="G90" s="25">
        <v>424</v>
      </c>
      <c r="H90" s="11">
        <v>394</v>
      </c>
      <c r="I90" s="11">
        <v>30</v>
      </c>
      <c r="J90" s="12">
        <v>7.0754716981132075</v>
      </c>
      <c r="K90" s="11">
        <v>6</v>
      </c>
      <c r="L90" s="12">
        <f>Tableau32[[#This Row],[VENTILATION DE LA DGH INITIALE
(hors IMP)]]/Tableau32[[#This Row],[Effectifs prévisionnels]]</f>
        <v>1.3333333333333333</v>
      </c>
      <c r="M90" s="25">
        <v>424</v>
      </c>
      <c r="N90" s="13">
        <v>400</v>
      </c>
      <c r="O90" s="13">
        <v>24</v>
      </c>
      <c r="P90" s="14">
        <f>O90/Tableau32[[#This Row],[VENTILATION DE LA DGH FINALE
(hors IMP)]]*100</f>
        <v>5.6603773584905666</v>
      </c>
      <c r="Q90" s="13">
        <v>6</v>
      </c>
      <c r="R90" s="14">
        <f>Tableau32[[#This Row],[VENTILATION DE LA DGH FINALE
(hors IMP)]]/Tableau32[[#This Row],[Effectifs constatés]]</f>
        <v>1.3046153846153845</v>
      </c>
    </row>
    <row r="91" spans="1:18" ht="30" customHeight="1" x14ac:dyDescent="0.25">
      <c r="A91" s="4" t="s">
        <v>239</v>
      </c>
      <c r="B91" s="9">
        <v>102.7</v>
      </c>
      <c r="C91" s="1" t="s">
        <v>240</v>
      </c>
      <c r="D91" s="1" t="s">
        <v>241</v>
      </c>
      <c r="E91" s="8">
        <v>611</v>
      </c>
      <c r="F91" s="8">
        <v>585</v>
      </c>
      <c r="G91" s="25">
        <v>714</v>
      </c>
      <c r="H91" s="11">
        <v>648</v>
      </c>
      <c r="I91" s="11">
        <v>66</v>
      </c>
      <c r="J91" s="12">
        <v>9.2436974789915975</v>
      </c>
      <c r="K91" s="11">
        <v>11</v>
      </c>
      <c r="L91" s="12">
        <f>Tableau32[[#This Row],[VENTILATION DE LA DGH INITIALE
(hors IMP)]]/Tableau32[[#This Row],[Effectifs prévisionnels]]</f>
        <v>1.1685761047463175</v>
      </c>
      <c r="M91" s="25">
        <v>716</v>
      </c>
      <c r="N91" s="10">
        <v>658</v>
      </c>
      <c r="O91" s="10">
        <v>58</v>
      </c>
      <c r="P91" s="15">
        <f>O91/Tableau32[[#This Row],[VENTILATION DE LA DGH FINALE
(hors IMP)]]*100</f>
        <v>8.1005586592178762</v>
      </c>
      <c r="Q91" s="10">
        <v>11</v>
      </c>
      <c r="R91" s="15">
        <f>Tableau32[[#This Row],[VENTILATION DE LA DGH FINALE
(hors IMP)]]/Tableau32[[#This Row],[Effectifs constatés]]</f>
        <v>1.223931623931624</v>
      </c>
    </row>
    <row r="92" spans="1:18" ht="30" customHeight="1" x14ac:dyDescent="0.25">
      <c r="A92" s="4" t="s">
        <v>242</v>
      </c>
      <c r="B92" s="9">
        <v>114.3</v>
      </c>
      <c r="C92" s="1" t="s">
        <v>243</v>
      </c>
      <c r="D92" s="1" t="s">
        <v>244</v>
      </c>
      <c r="E92" s="8">
        <v>772</v>
      </c>
      <c r="F92" s="8">
        <v>767</v>
      </c>
      <c r="G92" s="25">
        <v>826</v>
      </c>
      <c r="H92" s="11">
        <v>752</v>
      </c>
      <c r="I92" s="11">
        <v>74</v>
      </c>
      <c r="J92" s="12">
        <v>8.9588377723970947</v>
      </c>
      <c r="K92" s="11">
        <v>13</v>
      </c>
      <c r="L92" s="12">
        <f>Tableau32[[#This Row],[VENTILATION DE LA DGH INITIALE
(hors IMP)]]/Tableau32[[#This Row],[Effectifs prévisionnels]]</f>
        <v>1.0699481865284974</v>
      </c>
      <c r="M92" s="25">
        <v>829.5</v>
      </c>
      <c r="N92" s="13">
        <v>755.9</v>
      </c>
      <c r="O92" s="13">
        <v>73.599999999999994</v>
      </c>
      <c r="P92" s="14">
        <f>O92/Tableau32[[#This Row],[VENTILATION DE LA DGH FINALE
(hors IMP)]]*100</f>
        <v>8.8728149487643151</v>
      </c>
      <c r="Q92" s="13">
        <v>11</v>
      </c>
      <c r="R92" s="14">
        <f>Tableau32[[#This Row],[VENTILATION DE LA DGH FINALE
(hors IMP)]]/Tableau32[[#This Row],[Effectifs constatés]]</f>
        <v>1.0814863102998695</v>
      </c>
    </row>
    <row r="93" spans="1:18" ht="30" customHeight="1" x14ac:dyDescent="0.25">
      <c r="A93" s="4" t="s">
        <v>245</v>
      </c>
      <c r="B93" s="9">
        <v>114</v>
      </c>
      <c r="C93" s="1" t="s">
        <v>246</v>
      </c>
      <c r="D93" s="1" t="s">
        <v>244</v>
      </c>
      <c r="E93" s="8">
        <v>440</v>
      </c>
      <c r="F93" s="8">
        <v>455</v>
      </c>
      <c r="G93" s="25">
        <v>537</v>
      </c>
      <c r="H93" s="11">
        <v>490</v>
      </c>
      <c r="I93" s="11">
        <v>47</v>
      </c>
      <c r="J93" s="12">
        <v>8.7523277467411553</v>
      </c>
      <c r="K93" s="11">
        <v>8.5</v>
      </c>
      <c r="L93" s="12">
        <f>Tableau32[[#This Row],[VENTILATION DE LA DGH INITIALE
(hors IMP)]]/Tableau32[[#This Row],[Effectifs prévisionnels]]</f>
        <v>1.2204545454545455</v>
      </c>
      <c r="M93" s="25">
        <v>537</v>
      </c>
      <c r="N93" s="10">
        <v>500</v>
      </c>
      <c r="O93" s="10">
        <v>37</v>
      </c>
      <c r="P93" s="15">
        <f>O93/Tableau32[[#This Row],[VENTILATION DE LA DGH FINALE
(hors IMP)]]*100</f>
        <v>6.8901303538175043</v>
      </c>
      <c r="Q93" s="10">
        <v>8.5</v>
      </c>
      <c r="R93" s="15">
        <f>Tableau32[[#This Row],[VENTILATION DE LA DGH FINALE
(hors IMP)]]/Tableau32[[#This Row],[Effectifs constatés]]</f>
        <v>1.1802197802197802</v>
      </c>
    </row>
    <row r="94" spans="1:18" ht="30" customHeight="1" x14ac:dyDescent="0.25">
      <c r="A94" s="4" t="s">
        <v>247</v>
      </c>
      <c r="B94" s="9">
        <v>96</v>
      </c>
      <c r="C94" s="1" t="s">
        <v>248</v>
      </c>
      <c r="D94" s="1" t="s">
        <v>244</v>
      </c>
      <c r="E94" s="8">
        <v>560</v>
      </c>
      <c r="F94" s="8">
        <v>543</v>
      </c>
      <c r="G94" s="25">
        <v>687</v>
      </c>
      <c r="H94" s="11">
        <v>625</v>
      </c>
      <c r="I94" s="11">
        <v>62</v>
      </c>
      <c r="J94" s="12">
        <v>9.024745269286754</v>
      </c>
      <c r="K94" s="11">
        <v>10</v>
      </c>
      <c r="L94" s="12">
        <f>Tableau32[[#This Row],[VENTILATION DE LA DGH INITIALE
(hors IMP)]]/Tableau32[[#This Row],[Effectifs prévisionnels]]</f>
        <v>1.2267857142857144</v>
      </c>
      <c r="M94" s="25">
        <v>687</v>
      </c>
      <c r="N94" s="13">
        <v>621.79999999999995</v>
      </c>
      <c r="O94" s="13">
        <v>65.2</v>
      </c>
      <c r="P94" s="14">
        <f>O94/Tableau32[[#This Row],[VENTILATION DE LA DGH FINALE
(hors IMP)]]*100</f>
        <v>9.4905385735080063</v>
      </c>
      <c r="Q94" s="13">
        <v>10</v>
      </c>
      <c r="R94" s="14">
        <f>Tableau32[[#This Row],[VENTILATION DE LA DGH FINALE
(hors IMP)]]/Tableau32[[#This Row],[Effectifs constatés]]</f>
        <v>1.2651933701657458</v>
      </c>
    </row>
    <row r="95" spans="1:18" ht="30" customHeight="1" x14ac:dyDescent="0.25">
      <c r="A95" s="4" t="s">
        <v>249</v>
      </c>
      <c r="B95" s="9">
        <v>75.8</v>
      </c>
      <c r="C95" s="1" t="s">
        <v>250</v>
      </c>
      <c r="D95" s="1" t="s">
        <v>244</v>
      </c>
      <c r="E95" s="8">
        <v>428</v>
      </c>
      <c r="F95" s="8">
        <v>415</v>
      </c>
      <c r="G95" s="25">
        <v>605</v>
      </c>
      <c r="H95" s="11">
        <v>570</v>
      </c>
      <c r="I95" s="11">
        <v>35</v>
      </c>
      <c r="J95" s="12">
        <v>5.785123966942149</v>
      </c>
      <c r="K95" s="11">
        <v>9</v>
      </c>
      <c r="L95" s="12">
        <f>Tableau32[[#This Row],[VENTILATION DE LA DGH INITIALE
(hors IMP)]]/Tableau32[[#This Row],[Effectifs prévisionnels]]</f>
        <v>1.4135514018691588</v>
      </c>
      <c r="M95" s="25">
        <v>606</v>
      </c>
      <c r="N95" s="10">
        <v>585.5</v>
      </c>
      <c r="O95" s="10">
        <v>20.5</v>
      </c>
      <c r="P95" s="15">
        <f>O95/Tableau32[[#This Row],[VENTILATION DE LA DGH FINALE
(hors IMP)]]*100</f>
        <v>3.382838283828383</v>
      </c>
      <c r="Q95" s="10">
        <v>9</v>
      </c>
      <c r="R95" s="15">
        <f>Tableau32[[#This Row],[VENTILATION DE LA DGH FINALE
(hors IMP)]]/Tableau32[[#This Row],[Effectifs constatés]]</f>
        <v>1.4602409638554217</v>
      </c>
    </row>
    <row r="96" spans="1:18" ht="30" customHeight="1" x14ac:dyDescent="0.25">
      <c r="A96" s="4" t="s">
        <v>251</v>
      </c>
      <c r="B96" s="9">
        <v>123.5</v>
      </c>
      <c r="C96" s="1" t="s">
        <v>252</v>
      </c>
      <c r="D96" s="1" t="s">
        <v>253</v>
      </c>
      <c r="E96" s="8">
        <v>657</v>
      </c>
      <c r="F96" s="8">
        <v>656</v>
      </c>
      <c r="G96" s="25">
        <v>730</v>
      </c>
      <c r="H96" s="11">
        <v>680</v>
      </c>
      <c r="I96" s="11">
        <v>50</v>
      </c>
      <c r="J96" s="12">
        <v>6.8493150684931505</v>
      </c>
      <c r="K96" s="11">
        <v>11.5</v>
      </c>
      <c r="L96" s="12">
        <f>Tableau32[[#This Row],[VENTILATION DE LA DGH INITIALE
(hors IMP)]]/Tableau32[[#This Row],[Effectifs prévisionnels]]</f>
        <v>1.1111111111111112</v>
      </c>
      <c r="M96" s="25">
        <v>732</v>
      </c>
      <c r="N96" s="13">
        <v>667</v>
      </c>
      <c r="O96" s="13">
        <v>65</v>
      </c>
      <c r="P96" s="14">
        <f>O96/Tableau32[[#This Row],[VENTILATION DE LA DGH FINALE
(hors IMP)]]*100</f>
        <v>8.8797814207650276</v>
      </c>
      <c r="Q96" s="13">
        <v>11.5</v>
      </c>
      <c r="R96" s="14">
        <f>Tableau32[[#This Row],[VENTILATION DE LA DGH FINALE
(hors IMP)]]/Tableau32[[#This Row],[Effectifs constatés]]</f>
        <v>1.1158536585365855</v>
      </c>
    </row>
    <row r="97" spans="1:18" ht="30" customHeight="1" x14ac:dyDescent="0.25">
      <c r="A97" s="4" t="s">
        <v>254</v>
      </c>
      <c r="B97" s="9">
        <v>111.6</v>
      </c>
      <c r="C97" s="1" t="s">
        <v>255</v>
      </c>
      <c r="D97" s="1" t="s">
        <v>256</v>
      </c>
      <c r="E97" s="8">
        <v>611</v>
      </c>
      <c r="F97" s="8">
        <v>605</v>
      </c>
      <c r="G97" s="25">
        <v>721</v>
      </c>
      <c r="H97" s="11">
        <v>672</v>
      </c>
      <c r="I97" s="11">
        <v>49</v>
      </c>
      <c r="J97" s="12">
        <v>6.7961165048543686</v>
      </c>
      <c r="K97" s="11">
        <v>11</v>
      </c>
      <c r="L97" s="12">
        <f>Tableau32[[#This Row],[VENTILATION DE LA DGH INITIALE
(hors IMP)]]/Tableau32[[#This Row],[Effectifs prévisionnels]]</f>
        <v>1.1800327332242226</v>
      </c>
      <c r="M97" s="25">
        <v>744</v>
      </c>
      <c r="N97" s="10">
        <v>685.3</v>
      </c>
      <c r="O97" s="10">
        <v>58.7</v>
      </c>
      <c r="P97" s="15">
        <f>O97/Tableau32[[#This Row],[VENTILATION DE LA DGH FINALE
(hors IMP)]]*100</f>
        <v>7.8897849462365599</v>
      </c>
      <c r="Q97" s="10">
        <v>11</v>
      </c>
      <c r="R97" s="15">
        <f>Tableau32[[#This Row],[VENTILATION DE LA DGH FINALE
(hors IMP)]]/Tableau32[[#This Row],[Effectifs constatés]]</f>
        <v>1.2297520661157024</v>
      </c>
    </row>
    <row r="98" spans="1:18" ht="30" customHeight="1" x14ac:dyDescent="0.25">
      <c r="A98" s="4" t="s">
        <v>257</v>
      </c>
      <c r="B98" s="9">
        <v>133</v>
      </c>
      <c r="C98" s="1" t="s">
        <v>258</v>
      </c>
      <c r="D98" s="1" t="s">
        <v>259</v>
      </c>
      <c r="E98" s="8">
        <v>934</v>
      </c>
      <c r="F98" s="8">
        <v>928</v>
      </c>
      <c r="G98" s="25">
        <v>985</v>
      </c>
      <c r="H98" s="11">
        <v>933</v>
      </c>
      <c r="I98" s="11">
        <v>52</v>
      </c>
      <c r="J98" s="12">
        <v>5.2791878172588831</v>
      </c>
      <c r="K98" s="11">
        <v>16</v>
      </c>
      <c r="L98" s="12">
        <f>Tableau32[[#This Row],[VENTILATION DE LA DGH INITIALE
(hors IMP)]]/Tableau32[[#This Row],[Effectifs prévisionnels]]</f>
        <v>1.0546038543897216</v>
      </c>
      <c r="M98" s="25">
        <v>988.5</v>
      </c>
      <c r="N98" s="13">
        <v>939.9</v>
      </c>
      <c r="O98" s="13">
        <v>48.6</v>
      </c>
      <c r="P98" s="14">
        <f>O98/Tableau32[[#This Row],[VENTILATION DE LA DGH FINALE
(hors IMP)]]*100</f>
        <v>4.9165402124430955</v>
      </c>
      <c r="Q98" s="13">
        <v>16</v>
      </c>
      <c r="R98" s="14">
        <f>Tableau32[[#This Row],[VENTILATION DE LA DGH FINALE
(hors IMP)]]/Tableau32[[#This Row],[Effectifs constatés]]</f>
        <v>1.0651939655172413</v>
      </c>
    </row>
    <row r="99" spans="1:18" ht="30" customHeight="1" x14ac:dyDescent="0.25">
      <c r="A99" s="4" t="s">
        <v>260</v>
      </c>
      <c r="B99" s="9">
        <v>150.1</v>
      </c>
      <c r="C99" s="1" t="s">
        <v>261</v>
      </c>
      <c r="D99" s="1" t="s">
        <v>259</v>
      </c>
      <c r="E99" s="8">
        <v>609</v>
      </c>
      <c r="F99" s="8">
        <v>640</v>
      </c>
      <c r="G99" s="25">
        <v>677</v>
      </c>
      <c r="H99" s="11">
        <v>620</v>
      </c>
      <c r="I99" s="11">
        <v>57</v>
      </c>
      <c r="J99" s="12">
        <v>8.4194977843426884</v>
      </c>
      <c r="K99" s="11">
        <v>11</v>
      </c>
      <c r="L99" s="12">
        <f>Tableau32[[#This Row],[VENTILATION DE LA DGH INITIALE
(hors IMP)]]/Tableau32[[#This Row],[Effectifs prévisionnels]]</f>
        <v>1.1116584564860428</v>
      </c>
      <c r="M99" s="25">
        <v>677</v>
      </c>
      <c r="N99" s="10">
        <v>617.75</v>
      </c>
      <c r="O99" s="10">
        <v>59.25</v>
      </c>
      <c r="P99" s="15">
        <f>O99/Tableau32[[#This Row],[VENTILATION DE LA DGH FINALE
(hors IMP)]]*100</f>
        <v>8.751846381093058</v>
      </c>
      <c r="Q99" s="10">
        <v>10.75</v>
      </c>
      <c r="R99" s="15">
        <f>Tableau32[[#This Row],[VENTILATION DE LA DGH FINALE
(hors IMP)]]/Tableau32[[#This Row],[Effectifs constatés]]</f>
        <v>1.0578125</v>
      </c>
    </row>
    <row r="100" spans="1:18" ht="30" customHeight="1" x14ac:dyDescent="0.25">
      <c r="A100" s="4" t="s">
        <v>262</v>
      </c>
      <c r="B100" s="9">
        <v>134.69999999999999</v>
      </c>
      <c r="C100" s="1" t="s">
        <v>263</v>
      </c>
      <c r="D100" s="1" t="s">
        <v>259</v>
      </c>
      <c r="E100" s="8">
        <v>811</v>
      </c>
      <c r="F100" s="8">
        <v>798</v>
      </c>
      <c r="G100" s="25">
        <v>861</v>
      </c>
      <c r="H100" s="11">
        <v>786</v>
      </c>
      <c r="I100" s="11">
        <v>75</v>
      </c>
      <c r="J100" s="12">
        <v>8.7108013937282234</v>
      </c>
      <c r="K100" s="11">
        <v>14</v>
      </c>
      <c r="L100" s="12">
        <f>Tableau32[[#This Row],[VENTILATION DE LA DGH INITIALE
(hors IMP)]]/Tableau32[[#This Row],[Effectifs prévisionnels]]</f>
        <v>1.061652281134402</v>
      </c>
      <c r="M100" s="25">
        <v>865</v>
      </c>
      <c r="N100" s="13">
        <v>795</v>
      </c>
      <c r="O100" s="13">
        <v>70</v>
      </c>
      <c r="P100" s="14">
        <f>O100/Tableau32[[#This Row],[VENTILATION DE LA DGH FINALE
(hors IMP)]]*100</f>
        <v>8.0924855491329488</v>
      </c>
      <c r="Q100" s="13">
        <v>14</v>
      </c>
      <c r="R100" s="14">
        <f>Tableau32[[#This Row],[VENTILATION DE LA DGH FINALE
(hors IMP)]]/Tableau32[[#This Row],[Effectifs constatés]]</f>
        <v>1.0839598997493733</v>
      </c>
    </row>
    <row r="101" spans="1:18" ht="30" customHeight="1" x14ac:dyDescent="0.25">
      <c r="A101" s="4" t="s">
        <v>264</v>
      </c>
      <c r="B101" s="9">
        <v>141.30000000000001</v>
      </c>
      <c r="C101" s="1" t="s">
        <v>265</v>
      </c>
      <c r="D101" s="1" t="s">
        <v>259</v>
      </c>
      <c r="E101" s="8">
        <v>940</v>
      </c>
      <c r="F101" s="8">
        <v>951</v>
      </c>
      <c r="G101" s="25">
        <v>1024</v>
      </c>
      <c r="H101" s="11">
        <v>936</v>
      </c>
      <c r="I101" s="11">
        <v>88</v>
      </c>
      <c r="J101" s="12">
        <v>8.59375</v>
      </c>
      <c r="K101" s="11">
        <v>15</v>
      </c>
      <c r="L101" s="12">
        <f>Tableau32[[#This Row],[VENTILATION DE LA DGH INITIALE
(hors IMP)]]/Tableau32[[#This Row],[Effectifs prévisionnels]]</f>
        <v>1.0893617021276596</v>
      </c>
      <c r="M101" s="25">
        <v>1041.5</v>
      </c>
      <c r="N101" s="10">
        <v>951</v>
      </c>
      <c r="O101" s="10">
        <v>90.5</v>
      </c>
      <c r="P101" s="15">
        <f>O101/Tableau32[[#This Row],[VENTILATION DE LA DGH FINALE
(hors IMP)]]*100</f>
        <v>8.6893903024483929</v>
      </c>
      <c r="Q101" s="10">
        <v>15</v>
      </c>
      <c r="R101" s="15">
        <f>Tableau32[[#This Row],[VENTILATION DE LA DGH FINALE
(hors IMP)]]/Tableau32[[#This Row],[Effectifs constatés]]</f>
        <v>1.0951629863301788</v>
      </c>
    </row>
    <row r="102" spans="1:18" ht="30" customHeight="1" x14ac:dyDescent="0.25">
      <c r="A102" s="4" t="s">
        <v>266</v>
      </c>
      <c r="B102" s="9">
        <v>88.1</v>
      </c>
      <c r="C102" s="1" t="s">
        <v>267</v>
      </c>
      <c r="D102" s="1" t="s">
        <v>268</v>
      </c>
      <c r="E102" s="8">
        <v>491</v>
      </c>
      <c r="F102" s="8">
        <v>487</v>
      </c>
      <c r="G102" s="25">
        <v>635</v>
      </c>
      <c r="H102" s="11">
        <v>600</v>
      </c>
      <c r="I102" s="11">
        <v>35</v>
      </c>
      <c r="J102" s="12">
        <v>5.5118110236220472</v>
      </c>
      <c r="K102" s="11">
        <v>10</v>
      </c>
      <c r="L102" s="12">
        <f>Tableau32[[#This Row],[VENTILATION DE LA DGH INITIALE
(hors IMP)]]/Tableau32[[#This Row],[Effectifs prévisionnels]]</f>
        <v>1.2932790224032586</v>
      </c>
      <c r="M102" s="25">
        <v>662.5</v>
      </c>
      <c r="N102" s="13">
        <v>632.9</v>
      </c>
      <c r="O102" s="13">
        <v>29.6</v>
      </c>
      <c r="P102" s="14">
        <f>O102/Tableau32[[#This Row],[VENTILATION DE LA DGH FINALE
(hors IMP)]]*100</f>
        <v>4.4679245283018876</v>
      </c>
      <c r="Q102" s="13">
        <v>11</v>
      </c>
      <c r="R102" s="14">
        <f>Tableau32[[#This Row],[VENTILATION DE LA DGH FINALE
(hors IMP)]]/Tableau32[[#This Row],[Effectifs constatés]]</f>
        <v>1.3603696098562628</v>
      </c>
    </row>
    <row r="103" spans="1:18" ht="30" customHeight="1" x14ac:dyDescent="0.25">
      <c r="A103" s="4" t="s">
        <v>269</v>
      </c>
      <c r="B103" s="9">
        <v>83.9</v>
      </c>
      <c r="C103" s="1" t="s">
        <v>270</v>
      </c>
      <c r="D103" s="1" t="s">
        <v>268</v>
      </c>
      <c r="E103" s="8">
        <v>670</v>
      </c>
      <c r="F103" s="8">
        <v>668</v>
      </c>
      <c r="G103" s="25">
        <v>830</v>
      </c>
      <c r="H103" s="11">
        <v>747</v>
      </c>
      <c r="I103" s="11">
        <v>83</v>
      </c>
      <c r="J103" s="12">
        <v>10</v>
      </c>
      <c r="K103" s="11">
        <v>11</v>
      </c>
      <c r="L103" s="12">
        <f>Tableau32[[#This Row],[VENTILATION DE LA DGH INITIALE
(hors IMP)]]/Tableau32[[#This Row],[Effectifs prévisionnels]]</f>
        <v>1.2388059701492538</v>
      </c>
      <c r="M103" s="25">
        <v>835.5</v>
      </c>
      <c r="N103" s="10">
        <v>742.9</v>
      </c>
      <c r="O103" s="10">
        <v>92.6</v>
      </c>
      <c r="P103" s="15">
        <f>O103/Tableau32[[#This Row],[VENTILATION DE LA DGH FINALE
(hors IMP)]]*100</f>
        <v>11.083183722321962</v>
      </c>
      <c r="Q103" s="10">
        <v>11</v>
      </c>
      <c r="R103" s="15">
        <f>Tableau32[[#This Row],[VENTILATION DE LA DGH FINALE
(hors IMP)]]/Tableau32[[#This Row],[Effectifs constatés]]</f>
        <v>1.250748502994012</v>
      </c>
    </row>
    <row r="104" spans="1:18" ht="30" customHeight="1" x14ac:dyDescent="0.25">
      <c r="A104" s="4" t="s">
        <v>271</v>
      </c>
      <c r="B104" s="9">
        <v>78.7</v>
      </c>
      <c r="C104" s="1" t="s">
        <v>272</v>
      </c>
      <c r="D104" s="1" t="s">
        <v>268</v>
      </c>
      <c r="E104" s="8">
        <v>456</v>
      </c>
      <c r="F104" s="8">
        <v>460</v>
      </c>
      <c r="G104" s="25">
        <v>696</v>
      </c>
      <c r="H104" s="11">
        <v>641</v>
      </c>
      <c r="I104" s="11">
        <v>55</v>
      </c>
      <c r="J104" s="12">
        <v>7.9022988505747129</v>
      </c>
      <c r="K104" s="11">
        <v>10</v>
      </c>
      <c r="L104" s="12">
        <f>Tableau32[[#This Row],[VENTILATION DE LA DGH INITIALE
(hors IMP)]]/Tableau32[[#This Row],[Effectifs prévisionnels]]</f>
        <v>1.5263157894736843</v>
      </c>
      <c r="M104" s="25">
        <v>703.3</v>
      </c>
      <c r="N104" s="13">
        <v>646.04999999999995</v>
      </c>
      <c r="O104" s="13">
        <v>57.25</v>
      </c>
      <c r="P104" s="14">
        <f>O104/Tableau32[[#This Row],[VENTILATION DE LA DGH FINALE
(hors IMP)]]*100</f>
        <v>8.1401962178302298</v>
      </c>
      <c r="Q104" s="13">
        <v>7.5</v>
      </c>
      <c r="R104" s="14">
        <f>Tableau32[[#This Row],[VENTILATION DE LA DGH FINALE
(hors IMP)]]/Tableau32[[#This Row],[Effectifs constatés]]</f>
        <v>1.5289130434782607</v>
      </c>
    </row>
    <row r="105" spans="1:18" ht="30" customHeight="1" x14ac:dyDescent="0.25">
      <c r="A105" s="4" t="s">
        <v>273</v>
      </c>
      <c r="B105" s="9">
        <v>121.2</v>
      </c>
      <c r="C105" s="1" t="s">
        <v>274</v>
      </c>
      <c r="D105" s="1" t="s">
        <v>275</v>
      </c>
      <c r="E105" s="8">
        <v>696</v>
      </c>
      <c r="F105" s="8">
        <v>717</v>
      </c>
      <c r="G105" s="25">
        <v>757</v>
      </c>
      <c r="H105" s="11">
        <v>701</v>
      </c>
      <c r="I105" s="11">
        <v>56</v>
      </c>
      <c r="J105" s="12">
        <v>7.3976221928665788</v>
      </c>
      <c r="K105" s="11">
        <v>12.5</v>
      </c>
      <c r="L105" s="12">
        <f>Tableau32[[#This Row],[VENTILATION DE LA DGH INITIALE
(hors IMP)]]/Tableau32[[#This Row],[Effectifs prévisionnels]]</f>
        <v>1.0876436781609196</v>
      </c>
      <c r="M105" s="25">
        <v>764</v>
      </c>
      <c r="N105" s="10">
        <v>725.4</v>
      </c>
      <c r="O105" s="10">
        <v>38.6</v>
      </c>
      <c r="P105" s="15">
        <f>O105/Tableau32[[#This Row],[VENTILATION DE LA DGH FINALE
(hors IMP)]]*100</f>
        <v>5.0523560209424083</v>
      </c>
      <c r="Q105" s="10">
        <v>12.5</v>
      </c>
      <c r="R105" s="15">
        <f>Tableau32[[#This Row],[VENTILATION DE LA DGH FINALE
(hors IMP)]]/Tableau32[[#This Row],[Effectifs constatés]]</f>
        <v>1.0655509065550905</v>
      </c>
    </row>
    <row r="106" spans="1:18" ht="30" customHeight="1" x14ac:dyDescent="0.25">
      <c r="A106" s="4" t="s">
        <v>276</v>
      </c>
      <c r="B106" s="9">
        <v>128</v>
      </c>
      <c r="C106" s="1" t="s">
        <v>277</v>
      </c>
      <c r="D106" s="1" t="s">
        <v>278</v>
      </c>
      <c r="E106" s="8">
        <v>565</v>
      </c>
      <c r="F106" s="8">
        <v>546</v>
      </c>
      <c r="G106" s="25">
        <v>614</v>
      </c>
      <c r="H106" s="11">
        <v>563</v>
      </c>
      <c r="I106" s="11">
        <v>51</v>
      </c>
      <c r="J106" s="12">
        <v>8.3061889250814325</v>
      </c>
      <c r="K106" s="11">
        <v>10</v>
      </c>
      <c r="L106" s="12">
        <f>Tableau32[[#This Row],[VENTILATION DE LA DGH INITIALE
(hors IMP)]]/Tableau32[[#This Row],[Effectifs prévisionnels]]</f>
        <v>1.0867256637168141</v>
      </c>
      <c r="M106" s="25">
        <v>615</v>
      </c>
      <c r="N106" s="13">
        <v>568.1</v>
      </c>
      <c r="O106" s="13">
        <v>46.9</v>
      </c>
      <c r="P106" s="14">
        <f>O106/Tableau32[[#This Row],[VENTILATION DE LA DGH FINALE
(hors IMP)]]*100</f>
        <v>7.6260162601626016</v>
      </c>
      <c r="Q106" s="13">
        <v>9.5</v>
      </c>
      <c r="R106" s="14">
        <f>Tableau32[[#This Row],[VENTILATION DE LA DGH FINALE
(hors IMP)]]/Tableau32[[#This Row],[Effectifs constatés]]</f>
        <v>1.1263736263736264</v>
      </c>
    </row>
    <row r="107" spans="1:18" ht="30" customHeight="1" x14ac:dyDescent="0.25">
      <c r="A107" s="4" t="s">
        <v>279</v>
      </c>
      <c r="B107" s="9">
        <v>124.1</v>
      </c>
      <c r="C107" s="1" t="s">
        <v>280</v>
      </c>
      <c r="D107" s="1" t="s">
        <v>278</v>
      </c>
      <c r="E107" s="8">
        <v>615</v>
      </c>
      <c r="F107" s="8">
        <v>614</v>
      </c>
      <c r="G107" s="25">
        <v>689</v>
      </c>
      <c r="H107" s="11">
        <v>646</v>
      </c>
      <c r="I107" s="11">
        <v>43</v>
      </c>
      <c r="J107" s="12">
        <v>6.2409288824383164</v>
      </c>
      <c r="K107" s="11">
        <v>11</v>
      </c>
      <c r="L107" s="12">
        <f>Tableau32[[#This Row],[VENTILATION DE LA DGH INITIALE
(hors IMP)]]/Tableau32[[#This Row],[Effectifs prévisionnels]]</f>
        <v>1.1203252032520326</v>
      </c>
      <c r="M107" s="25">
        <v>690</v>
      </c>
      <c r="N107" s="10">
        <v>643.4</v>
      </c>
      <c r="O107" s="10">
        <v>46.6</v>
      </c>
      <c r="P107" s="15">
        <f>O107/Tableau32[[#This Row],[VENTILATION DE LA DGH FINALE
(hors IMP)]]*100</f>
        <v>6.7536231884057969</v>
      </c>
      <c r="Q107" s="10">
        <v>11</v>
      </c>
      <c r="R107" s="15">
        <f>Tableau32[[#This Row],[VENTILATION DE LA DGH FINALE
(hors IMP)]]/Tableau32[[#This Row],[Effectifs constatés]]</f>
        <v>1.1237785016286646</v>
      </c>
    </row>
    <row r="108" spans="1:18" ht="30" customHeight="1" x14ac:dyDescent="0.25">
      <c r="A108" s="4" t="s">
        <v>281</v>
      </c>
      <c r="B108" s="9">
        <v>111.4</v>
      </c>
      <c r="C108" s="1" t="s">
        <v>282</v>
      </c>
      <c r="D108" s="1" t="s">
        <v>283</v>
      </c>
      <c r="E108" s="8">
        <v>644</v>
      </c>
      <c r="F108" s="8">
        <v>619</v>
      </c>
      <c r="G108" s="25">
        <v>727</v>
      </c>
      <c r="H108" s="11">
        <v>657</v>
      </c>
      <c r="I108" s="11">
        <v>70</v>
      </c>
      <c r="J108" s="12">
        <v>9.628610729023384</v>
      </c>
      <c r="K108" s="11">
        <v>11.5</v>
      </c>
      <c r="L108" s="12">
        <f>Tableau32[[#This Row],[VENTILATION DE LA DGH INITIALE
(hors IMP)]]/Tableau32[[#This Row],[Effectifs prévisionnels]]</f>
        <v>1.1288819875776397</v>
      </c>
      <c r="M108" s="25">
        <v>729</v>
      </c>
      <c r="N108" s="13">
        <v>675.9</v>
      </c>
      <c r="O108" s="13">
        <v>53.1</v>
      </c>
      <c r="P108" s="14">
        <f>O108/Tableau32[[#This Row],[VENTILATION DE LA DGH FINALE
(hors IMP)]]*100</f>
        <v>7.2839506172839501</v>
      </c>
      <c r="Q108" s="13">
        <v>11</v>
      </c>
      <c r="R108" s="14">
        <f>Tableau32[[#This Row],[VENTILATION DE LA DGH FINALE
(hors IMP)]]/Tableau32[[#This Row],[Effectifs constatés]]</f>
        <v>1.1777059773828755</v>
      </c>
    </row>
    <row r="109" spans="1:18" ht="30" customHeight="1" x14ac:dyDescent="0.25">
      <c r="A109" s="4" t="s">
        <v>284</v>
      </c>
      <c r="B109" s="9">
        <v>117.5</v>
      </c>
      <c r="C109" s="1" t="s">
        <v>285</v>
      </c>
      <c r="D109" s="1" t="s">
        <v>286</v>
      </c>
      <c r="E109" s="8">
        <v>409</v>
      </c>
      <c r="F109" s="8">
        <v>422</v>
      </c>
      <c r="G109" s="25">
        <v>485</v>
      </c>
      <c r="H109" s="11">
        <v>437</v>
      </c>
      <c r="I109" s="11">
        <v>48</v>
      </c>
      <c r="J109" s="12">
        <v>9.8969072164948457</v>
      </c>
      <c r="K109" s="11">
        <v>7.5</v>
      </c>
      <c r="L109" s="12">
        <f>Tableau32[[#This Row],[VENTILATION DE LA DGH INITIALE
(hors IMP)]]/Tableau32[[#This Row],[Effectifs prévisionnels]]</f>
        <v>1.1858190709046454</v>
      </c>
      <c r="M109" s="25">
        <v>493</v>
      </c>
      <c r="N109" s="10">
        <v>445.4</v>
      </c>
      <c r="O109" s="10">
        <v>47.6</v>
      </c>
      <c r="P109" s="15">
        <f>O109/Tableau32[[#This Row],[VENTILATION DE LA DGH FINALE
(hors IMP)]]*100</f>
        <v>9.6551724137931032</v>
      </c>
      <c r="Q109" s="10">
        <v>7.5</v>
      </c>
      <c r="R109" s="15">
        <f>Tableau32[[#This Row],[VENTILATION DE LA DGH FINALE
(hors IMP)]]/Tableau32[[#This Row],[Effectifs constatés]]</f>
        <v>1.1682464454976302</v>
      </c>
    </row>
    <row r="110" spans="1:18" ht="30" customHeight="1" x14ac:dyDescent="0.25">
      <c r="A110" s="4" t="s">
        <v>287</v>
      </c>
      <c r="B110" s="9">
        <v>102.8</v>
      </c>
      <c r="C110" s="1" t="s">
        <v>288</v>
      </c>
      <c r="D110" s="1" t="s">
        <v>289</v>
      </c>
      <c r="E110" s="8">
        <v>346</v>
      </c>
      <c r="F110" s="8">
        <v>347</v>
      </c>
      <c r="G110" s="25">
        <v>441</v>
      </c>
      <c r="H110" s="11">
        <v>410</v>
      </c>
      <c r="I110" s="11">
        <v>31</v>
      </c>
      <c r="J110" s="12">
        <v>7.029478458049887</v>
      </c>
      <c r="K110" s="11">
        <v>7</v>
      </c>
      <c r="L110" s="12">
        <f>Tableau32[[#This Row],[VENTILATION DE LA DGH INITIALE
(hors IMP)]]/Tableau32[[#This Row],[Effectifs prévisionnels]]</f>
        <v>1.2745664739884393</v>
      </c>
      <c r="M110" s="25">
        <v>446</v>
      </c>
      <c r="N110" s="13">
        <v>424</v>
      </c>
      <c r="O110" s="13">
        <v>22</v>
      </c>
      <c r="P110" s="14">
        <f>O110/Tableau32[[#This Row],[VENTILATION DE LA DGH FINALE
(hors IMP)]]*100</f>
        <v>4.9327354260089686</v>
      </c>
      <c r="Q110" s="13">
        <v>7</v>
      </c>
      <c r="R110" s="14">
        <f>Tableau32[[#This Row],[VENTILATION DE LA DGH FINALE
(hors IMP)]]/Tableau32[[#This Row],[Effectifs constatés]]</f>
        <v>1.2853025936599423</v>
      </c>
    </row>
    <row r="111" spans="1:18" ht="30" customHeight="1" x14ac:dyDescent="0.25">
      <c r="A111" s="4" t="s">
        <v>290</v>
      </c>
      <c r="B111" s="9">
        <v>141.9</v>
      </c>
      <c r="C111" s="1" t="s">
        <v>291</v>
      </c>
      <c r="D111" s="1" t="s">
        <v>289</v>
      </c>
      <c r="E111" s="8">
        <v>589</v>
      </c>
      <c r="F111" s="8">
        <v>611</v>
      </c>
      <c r="G111" s="25">
        <v>635</v>
      </c>
      <c r="H111" s="11">
        <v>577</v>
      </c>
      <c r="I111" s="11">
        <v>58</v>
      </c>
      <c r="J111" s="12">
        <v>9.1338582677165352</v>
      </c>
      <c r="K111" s="11">
        <v>10</v>
      </c>
      <c r="L111" s="12">
        <f>Tableau32[[#This Row],[VENTILATION DE LA DGH INITIALE
(hors IMP)]]/Tableau32[[#This Row],[Effectifs prévisionnels]]</f>
        <v>1.0780984719864177</v>
      </c>
      <c r="M111" s="25">
        <v>635</v>
      </c>
      <c r="N111" s="10">
        <v>578.5</v>
      </c>
      <c r="O111" s="10">
        <v>56.5</v>
      </c>
      <c r="P111" s="15">
        <f>O111/Tableau32[[#This Row],[VENTILATION DE LA DGH FINALE
(hors IMP)]]*100</f>
        <v>8.8976377952755907</v>
      </c>
      <c r="Q111" s="10">
        <v>10</v>
      </c>
      <c r="R111" s="15">
        <f>Tableau32[[#This Row],[VENTILATION DE LA DGH FINALE
(hors IMP)]]/Tableau32[[#This Row],[Effectifs constatés]]</f>
        <v>1.039279869067103</v>
      </c>
    </row>
    <row r="112" spans="1:18" ht="30" customHeight="1" x14ac:dyDescent="0.25">
      <c r="A112" s="4" t="s">
        <v>292</v>
      </c>
      <c r="B112" s="9">
        <v>126.1</v>
      </c>
      <c r="C112" s="1" t="s">
        <v>293</v>
      </c>
      <c r="D112" s="1" t="s">
        <v>289</v>
      </c>
      <c r="E112" s="8">
        <v>919</v>
      </c>
      <c r="F112" s="8">
        <v>896</v>
      </c>
      <c r="G112" s="25">
        <v>971</v>
      </c>
      <c r="H112" s="11">
        <v>907</v>
      </c>
      <c r="I112" s="11">
        <v>64</v>
      </c>
      <c r="J112" s="12">
        <v>6.5911431513903187</v>
      </c>
      <c r="K112" s="11">
        <v>16.5</v>
      </c>
      <c r="L112" s="12">
        <f>Tableau32[[#This Row],[VENTILATION DE LA DGH INITIALE
(hors IMP)]]/Tableau32[[#This Row],[Effectifs prévisionnels]]</f>
        <v>1.0565832426550599</v>
      </c>
      <c r="M112" s="25">
        <v>971</v>
      </c>
      <c r="N112" s="13">
        <v>912.9</v>
      </c>
      <c r="O112" s="13">
        <v>58.1</v>
      </c>
      <c r="P112" s="14">
        <f>O112/Tableau32[[#This Row],[VENTILATION DE LA DGH FINALE
(hors IMP)]]*100</f>
        <v>5.9835221421215241</v>
      </c>
      <c r="Q112" s="13">
        <v>16.5</v>
      </c>
      <c r="R112" s="14">
        <f>Tableau32[[#This Row],[VENTILATION DE LA DGH FINALE
(hors IMP)]]/Tableau32[[#This Row],[Effectifs constatés]]</f>
        <v>1.0837053571428572</v>
      </c>
    </row>
    <row r="113" spans="1:18" ht="30" customHeight="1" x14ac:dyDescent="0.25">
      <c r="A113" s="4" t="s">
        <v>294</v>
      </c>
      <c r="B113" s="9">
        <v>140.9</v>
      </c>
      <c r="C113" s="1" t="s">
        <v>295</v>
      </c>
      <c r="D113" s="1" t="s">
        <v>289</v>
      </c>
      <c r="E113" s="8">
        <v>625</v>
      </c>
      <c r="F113" s="8">
        <v>608</v>
      </c>
      <c r="G113" s="25">
        <v>662</v>
      </c>
      <c r="H113" s="11">
        <v>607</v>
      </c>
      <c r="I113" s="11">
        <v>55</v>
      </c>
      <c r="J113" s="12">
        <v>8.3081570996978851</v>
      </c>
      <c r="K113" s="11">
        <v>11</v>
      </c>
      <c r="L113" s="12">
        <f>Tableau32[[#This Row],[VENTILATION DE LA DGH INITIALE
(hors IMP)]]/Tableau32[[#This Row],[Effectifs prévisionnels]]</f>
        <v>1.0591999999999999</v>
      </c>
      <c r="M113" s="25">
        <v>662</v>
      </c>
      <c r="N113" s="10">
        <v>600</v>
      </c>
      <c r="O113" s="10">
        <v>62</v>
      </c>
      <c r="P113" s="15">
        <f>O113/Tableau32[[#This Row],[VENTILATION DE LA DGH FINALE
(hors IMP)]]*100</f>
        <v>9.3655589123867067</v>
      </c>
      <c r="Q113" s="10">
        <v>11</v>
      </c>
      <c r="R113" s="15">
        <f>Tableau32[[#This Row],[VENTILATION DE LA DGH FINALE
(hors IMP)]]/Tableau32[[#This Row],[Effectifs constatés]]</f>
        <v>1.0888157894736843</v>
      </c>
    </row>
    <row r="114" spans="1:18" ht="30" customHeight="1" x14ac:dyDescent="0.25">
      <c r="A114" s="4" t="s">
        <v>296</v>
      </c>
      <c r="B114" s="9">
        <v>121.8</v>
      </c>
      <c r="C114" s="1" t="s">
        <v>297</v>
      </c>
      <c r="D114" s="1" t="s">
        <v>289</v>
      </c>
      <c r="E114" s="8">
        <v>455</v>
      </c>
      <c r="F114" s="8">
        <v>450</v>
      </c>
      <c r="G114" s="25">
        <v>534</v>
      </c>
      <c r="H114" s="11">
        <v>500</v>
      </c>
      <c r="I114" s="11">
        <v>34</v>
      </c>
      <c r="J114" s="12">
        <v>6.3670411985018731</v>
      </c>
      <c r="K114" s="11">
        <v>8</v>
      </c>
      <c r="L114" s="12">
        <f>Tableau32[[#This Row],[VENTILATION DE LA DGH INITIALE
(hors IMP)]]/Tableau32[[#This Row],[Effectifs prévisionnels]]</f>
        <v>1.1736263736263737</v>
      </c>
      <c r="M114" s="25">
        <v>537</v>
      </c>
      <c r="N114" s="13">
        <v>495.4</v>
      </c>
      <c r="O114" s="13">
        <v>41.6</v>
      </c>
      <c r="P114" s="14">
        <f>O114/Tableau32[[#This Row],[VENTILATION DE LA DGH FINALE
(hors IMP)]]*100</f>
        <v>7.7467411545623834</v>
      </c>
      <c r="Q114" s="13">
        <v>8</v>
      </c>
      <c r="R114" s="14">
        <f>Tableau32[[#This Row],[VENTILATION DE LA DGH FINALE
(hors IMP)]]/Tableau32[[#This Row],[Effectifs constatés]]</f>
        <v>1.1933333333333334</v>
      </c>
    </row>
    <row r="115" spans="1:18" ht="30" customHeight="1" x14ac:dyDescent="0.25">
      <c r="A115" s="4" t="s">
        <v>298</v>
      </c>
      <c r="B115" s="9">
        <v>127.8</v>
      </c>
      <c r="C115" s="1" t="s">
        <v>299</v>
      </c>
      <c r="D115" s="1" t="s">
        <v>300</v>
      </c>
      <c r="E115" s="8">
        <v>621</v>
      </c>
      <c r="F115" s="8">
        <v>657</v>
      </c>
      <c r="G115" s="25">
        <v>671</v>
      </c>
      <c r="H115" s="11">
        <v>620</v>
      </c>
      <c r="I115" s="11">
        <v>51</v>
      </c>
      <c r="J115" s="12">
        <v>7.6005961251862892</v>
      </c>
      <c r="K115" s="11">
        <v>10.5</v>
      </c>
      <c r="L115" s="12">
        <f>Tableau32[[#This Row],[VENTILATION DE LA DGH INITIALE
(hors IMP)]]/Tableau32[[#This Row],[Effectifs prévisionnels]]</f>
        <v>1.0805152979066022</v>
      </c>
      <c r="M115" s="25">
        <v>680</v>
      </c>
      <c r="N115" s="10">
        <v>631.1</v>
      </c>
      <c r="O115" s="10">
        <v>48.9</v>
      </c>
      <c r="P115" s="15">
        <f>O115/Tableau32[[#This Row],[VENTILATION DE LA DGH FINALE
(hors IMP)]]*100</f>
        <v>7.1911764705882355</v>
      </c>
      <c r="Q115" s="10">
        <v>10.5</v>
      </c>
      <c r="R115" s="15">
        <f>Tableau32[[#This Row],[VENTILATION DE LA DGH FINALE
(hors IMP)]]/Tableau32[[#This Row],[Effectifs constatés]]</f>
        <v>1.035007610350076</v>
      </c>
    </row>
    <row r="116" spans="1:18" ht="30" customHeight="1" x14ac:dyDescent="0.25">
      <c r="A116" s="4" t="s">
        <v>301</v>
      </c>
      <c r="B116" s="9">
        <v>124.3</v>
      </c>
      <c r="C116" s="1" t="s">
        <v>255</v>
      </c>
      <c r="D116" s="1" t="s">
        <v>302</v>
      </c>
      <c r="E116" s="8">
        <v>605</v>
      </c>
      <c r="F116" s="8">
        <v>626</v>
      </c>
      <c r="G116" s="25">
        <v>664</v>
      </c>
      <c r="H116" s="11">
        <v>612</v>
      </c>
      <c r="I116" s="11">
        <v>52</v>
      </c>
      <c r="J116" s="12">
        <v>7.8313253012048198</v>
      </c>
      <c r="K116" s="11">
        <v>11</v>
      </c>
      <c r="L116" s="12">
        <f>Tableau32[[#This Row],[VENTILATION DE LA DGH INITIALE
(hors IMP)]]/Tableau32[[#This Row],[Effectifs prévisionnels]]</f>
        <v>1.0975206611570247</v>
      </c>
      <c r="M116" s="25">
        <v>665</v>
      </c>
      <c r="N116" s="13">
        <v>605.5</v>
      </c>
      <c r="O116" s="13">
        <v>59.5</v>
      </c>
      <c r="P116" s="14">
        <f>O116/Tableau32[[#This Row],[VENTILATION DE LA DGH FINALE
(hors IMP)]]*100</f>
        <v>8.9473684210526319</v>
      </c>
      <c r="Q116" s="13">
        <v>11</v>
      </c>
      <c r="R116" s="14">
        <f>Tableau32[[#This Row],[VENTILATION DE LA DGH FINALE
(hors IMP)]]/Tableau32[[#This Row],[Effectifs constatés]]</f>
        <v>1.0623003194888179</v>
      </c>
    </row>
    <row r="117" spans="1:18" ht="30" customHeight="1" x14ac:dyDescent="0.25">
      <c r="A117" s="4" t="s">
        <v>303</v>
      </c>
      <c r="B117" s="9">
        <v>134.5</v>
      </c>
      <c r="C117" s="1" t="s">
        <v>304</v>
      </c>
      <c r="D117" s="1" t="s">
        <v>305</v>
      </c>
      <c r="E117" s="8">
        <v>401</v>
      </c>
      <c r="F117" s="8">
        <v>426</v>
      </c>
      <c r="G117" s="25">
        <v>471</v>
      </c>
      <c r="H117" s="11">
        <v>439</v>
      </c>
      <c r="I117" s="11">
        <v>32</v>
      </c>
      <c r="J117" s="12">
        <v>6.7940552016985141</v>
      </c>
      <c r="K117" s="11">
        <v>8</v>
      </c>
      <c r="L117" s="12">
        <f>Tableau32[[#This Row],[VENTILATION DE LA DGH INITIALE
(hors IMP)]]/Tableau32[[#This Row],[Effectifs prévisionnels]]</f>
        <v>1.1745635910224439</v>
      </c>
      <c r="M117" s="25">
        <v>471</v>
      </c>
      <c r="N117" s="10">
        <v>438.35</v>
      </c>
      <c r="O117" s="10">
        <v>32.65</v>
      </c>
      <c r="P117" s="15">
        <f>O117/Tableau32[[#This Row],[VENTILATION DE LA DGH FINALE
(hors IMP)]]*100</f>
        <v>6.9320594479830149</v>
      </c>
      <c r="Q117" s="10">
        <v>8</v>
      </c>
      <c r="R117" s="15">
        <f>Tableau32[[#This Row],[VENTILATION DE LA DGH FINALE
(hors IMP)]]/Tableau32[[#This Row],[Effectifs constatés]]</f>
        <v>1.1056338028169015</v>
      </c>
    </row>
    <row r="118" spans="1:18" ht="30" customHeight="1" thickBot="1" x14ac:dyDescent="0.3">
      <c r="A118" s="6" t="s">
        <v>306</v>
      </c>
      <c r="B118" s="9">
        <v>149</v>
      </c>
      <c r="C118" s="1" t="s">
        <v>307</v>
      </c>
      <c r="D118" s="1" t="s">
        <v>305</v>
      </c>
      <c r="E118" s="8">
        <v>462</v>
      </c>
      <c r="F118" s="8">
        <v>460</v>
      </c>
      <c r="G118" s="25">
        <v>479</v>
      </c>
      <c r="H118" s="11">
        <v>428</v>
      </c>
      <c r="I118" s="11">
        <v>51</v>
      </c>
      <c r="J118" s="12">
        <v>10.647181628392484</v>
      </c>
      <c r="K118" s="11">
        <v>7.5</v>
      </c>
      <c r="L118" s="12">
        <f>Tableau32[[#This Row],[VENTILATION DE LA DGH INITIALE
(hors IMP)]]/Tableau32[[#This Row],[Effectifs prévisionnels]]</f>
        <v>1.0367965367965368</v>
      </c>
      <c r="M118" s="25">
        <v>481</v>
      </c>
      <c r="N118" s="13">
        <v>426.9</v>
      </c>
      <c r="O118" s="13">
        <v>54.1</v>
      </c>
      <c r="P118" s="14">
        <f>O118/Tableau32[[#This Row],[VENTILATION DE LA DGH FINALE
(hors IMP)]]*100</f>
        <v>11.247401247401248</v>
      </c>
      <c r="Q118" s="13">
        <v>7.5</v>
      </c>
      <c r="R118" s="26">
        <f>Tableau32[[#This Row],[VENTILATION DE LA DGH FINALE
(hors IMP)]]/Tableau32[[#This Row],[Effectifs constatés]]</f>
        <v>1.0456521739130435</v>
      </c>
    </row>
    <row r="119" spans="1:18" ht="30" customHeight="1" thickBot="1" x14ac:dyDescent="0.3">
      <c r="A119" s="29" t="s">
        <v>316</v>
      </c>
      <c r="B119" s="30"/>
      <c r="C119" s="30"/>
      <c r="D119" s="31"/>
      <c r="E119" s="22">
        <f>SUM(E3:E118)</f>
        <v>66443</v>
      </c>
      <c r="F119" s="23">
        <f>SUM(F3:F118)</f>
        <v>66358</v>
      </c>
      <c r="G119" s="23">
        <f>SUM(G3:G118)</f>
        <v>77313</v>
      </c>
      <c r="H119" s="23">
        <f>SUM(H3:H118)</f>
        <v>71240</v>
      </c>
      <c r="I119" s="23">
        <f>SUM(I3:I118)</f>
        <v>6073</v>
      </c>
      <c r="J119" s="24">
        <f>I119/G119*100</f>
        <v>7.8550825863696927</v>
      </c>
      <c r="K119" s="23">
        <f>SUM(K3:K118)</f>
        <v>1186</v>
      </c>
      <c r="L119" s="24">
        <f>G119/E119</f>
        <v>1.1635988742230183</v>
      </c>
      <c r="M119" s="23">
        <f>SUM(M3:M118)</f>
        <v>77791.3</v>
      </c>
      <c r="N119" s="23">
        <f t="shared" ref="N119:O119" si="0">SUM(N3:N118)</f>
        <v>71362.310000000012</v>
      </c>
      <c r="O119" s="23">
        <f t="shared" si="0"/>
        <v>6428.9900000000016</v>
      </c>
      <c r="P119" s="24">
        <f>O119/M119*100</f>
        <v>8.264407459445982</v>
      </c>
      <c r="Q119" s="24">
        <f>SUM(Q3:Q118)</f>
        <v>1192.5</v>
      </c>
      <c r="R119" s="24">
        <f>M119/F119</f>
        <v>1.1722972362036228</v>
      </c>
    </row>
    <row r="121" spans="1:18" x14ac:dyDescent="0.2">
      <c r="G121" s="5"/>
    </row>
    <row r="122" spans="1:18" x14ac:dyDescent="0.2">
      <c r="G122" s="5"/>
    </row>
  </sheetData>
  <mergeCells count="3">
    <mergeCell ref="A119:D119"/>
    <mergeCell ref="G1:L1"/>
    <mergeCell ref="M1:R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headerFooter>
    <oddHeader>&amp;L&amp;D&amp;C&amp;12 BILAN DE RENTREE DANS LES COLLEGES
CTSD EN DATE DU 17 NOVEMBRE 2020&amp;R&amp;9&amp;P/&amp;N</oddHeader>
  </headerFooter>
  <ignoredErrors>
    <ignoredError sqref="H3:H11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CTSD BILAN DE RENTREE CLG</vt:lpstr>
      <vt:lpstr>'CTSD BILAN DE RENTREE CLG'!Impression_des_titres</vt:lpstr>
      <vt:lpstr>'CTSD BILAN DE RENTREE CLG'!Zone_d_impression</vt:lpstr>
    </vt:vector>
  </TitlesOfParts>
  <Company>Académie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Marylka Combe</dc:creator>
  <cp:lastModifiedBy>Angélique</cp:lastModifiedBy>
  <cp:lastPrinted>2020-11-03T11:22:20Z</cp:lastPrinted>
  <dcterms:created xsi:type="dcterms:W3CDTF">2020-01-24T15:45:55Z</dcterms:created>
  <dcterms:modified xsi:type="dcterms:W3CDTF">2020-12-04T20:50:07Z</dcterms:modified>
</cp:coreProperties>
</file>