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ngélique\Desktop\"/>
    </mc:Choice>
  </mc:AlternateContent>
  <xr:revisionPtr revIDLastSave="0" documentId="8_{C045B999-B13F-43D3-AECB-FF52B68CCB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TSD BILAN LYCEES" sheetId="1" r:id="rId1"/>
  </sheets>
  <definedNames>
    <definedName name="_cas1">#REF!</definedName>
    <definedName name="_xlnm._FilterDatabase" localSheetId="0" hidden="1">'CTSD BILAN LYCEES'!$B$2:$J$51</definedName>
    <definedName name="_xlnm.Print_Titles" localSheetId="0">'CTSD BILAN LYCEES'!$1:$2</definedName>
    <definedName name="_xlnm.Print_Area" localSheetId="0">'CTSD BILAN LYCEES'!$A$1:$O$52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3" i="1"/>
  <c r="O52" i="1" l="1"/>
  <c r="L52" i="1" l="1"/>
  <c r="K52" i="1"/>
  <c r="M52" i="1"/>
  <c r="J52" i="1"/>
  <c r="G52" i="1"/>
  <c r="H52" i="1"/>
  <c r="F52" i="1"/>
  <c r="E52" i="1"/>
  <c r="D52" i="1"/>
  <c r="I52" i="1" l="1"/>
  <c r="N52" i="1"/>
</calcChain>
</file>

<file path=xl/sharedStrings.xml><?xml version="1.0" encoding="utf-8"?>
<sst xmlns="http://schemas.openxmlformats.org/spreadsheetml/2006/main" count="165" uniqueCount="145">
  <si>
    <t>RNE</t>
  </si>
  <si>
    <t>ETABLISSEMENT</t>
  </si>
  <si>
    <t>LOCALISATION</t>
  </si>
  <si>
    <t>Heures poste</t>
  </si>
  <si>
    <t>Heures supp.</t>
  </si>
  <si>
    <t xml:space="preserve">  % HSA 2020</t>
  </si>
  <si>
    <t xml:space="preserve"> IMP </t>
  </si>
  <si>
    <t>CONFLANS STE HONORINE</t>
  </si>
  <si>
    <t>LE CHESNAY</t>
  </si>
  <si>
    <t>JULES VERNE</t>
  </si>
  <si>
    <t>MAGNANVILLE</t>
  </si>
  <si>
    <t>MANTES LA JOLIE</t>
  </si>
  <si>
    <t>MANTES LA VILLE</t>
  </si>
  <si>
    <t>SARTROUVILLE</t>
  </si>
  <si>
    <t>TRAPPES</t>
  </si>
  <si>
    <t>Effectifs prévisionnels</t>
  </si>
  <si>
    <t>Effectifs constatés</t>
  </si>
  <si>
    <t>DOTATION INITIALE DU CTSD DU 27 JANVIER 2020</t>
  </si>
  <si>
    <t>VENTILATION DE LA DGH INITIALE
(hors IMP)</t>
  </si>
  <si>
    <t>DOTATION FINALE POUR CTSD DU 12 NOVEMBRE 2020</t>
  </si>
  <si>
    <t>VENTILATION DE LA DGH FINALE
(hors IMP)</t>
  </si>
  <si>
    <t>TOTAL GENERAL</t>
  </si>
  <si>
    <t>0781950W</t>
  </si>
  <si>
    <t>LOUISE WEISS</t>
  </si>
  <si>
    <t xml:space="preserve">ACHERES                   </t>
  </si>
  <si>
    <t>0781859X</t>
  </si>
  <si>
    <t xml:space="preserve">VINCENT VAN GOGH              </t>
  </si>
  <si>
    <t xml:space="preserve">AUBERGENVILLE </t>
  </si>
  <si>
    <t>0783548H</t>
  </si>
  <si>
    <t xml:space="preserve">FRANCO ALLEMAND               </t>
  </si>
  <si>
    <t xml:space="preserve">BUC                       </t>
  </si>
  <si>
    <t>0781860Y</t>
  </si>
  <si>
    <t xml:space="preserve">LES PIERRES VIVES             </t>
  </si>
  <si>
    <t xml:space="preserve">CARRIERES SUR SEINE       </t>
  </si>
  <si>
    <t>0783447Y</t>
  </si>
  <si>
    <t>SIMONE WEIL</t>
  </si>
  <si>
    <t>0781845G</t>
  </si>
  <si>
    <t xml:space="preserve">JULES FERRY                   </t>
  </si>
  <si>
    <t xml:space="preserve">CONFLANS STE HONORINE  </t>
  </si>
  <si>
    <t>0781578S</t>
  </si>
  <si>
    <t xml:space="preserve">HOTELLERIE ET TOURISME        </t>
  </si>
  <si>
    <t xml:space="preserve">GUYANCOURT                </t>
  </si>
  <si>
    <t>0781949V</t>
  </si>
  <si>
    <t xml:space="preserve">VILLAROY                      </t>
  </si>
  <si>
    <t>0783214V</t>
  </si>
  <si>
    <t>LUCIEN RENE DUCHESNE</t>
  </si>
  <si>
    <t xml:space="preserve">LA CELLE ST CLOUD         </t>
  </si>
  <si>
    <t>0782822U</t>
  </si>
  <si>
    <t xml:space="preserve">PIERRE CORNEILLE              </t>
  </si>
  <si>
    <t>0781839A</t>
  </si>
  <si>
    <t xml:space="preserve">JEAN MONNET                   </t>
  </si>
  <si>
    <t>LA QUEUE LES YVELINES</t>
  </si>
  <si>
    <t>0782602E</t>
  </si>
  <si>
    <t>JEAN MOULIN</t>
  </si>
  <si>
    <t>0782568T</t>
  </si>
  <si>
    <t xml:space="preserve">ALAIN                         </t>
  </si>
  <si>
    <t xml:space="preserve">LE VESINET                </t>
  </si>
  <si>
    <t>0781984H</t>
  </si>
  <si>
    <t xml:space="preserve">VAUCANSON                     </t>
  </si>
  <si>
    <t xml:space="preserve">LES MUREAUX </t>
  </si>
  <si>
    <t>0780422K</t>
  </si>
  <si>
    <t xml:space="preserve">FRANCOIS VILLON               </t>
  </si>
  <si>
    <t xml:space="preserve">LES MUREAUX               </t>
  </si>
  <si>
    <t>0781884Z</t>
  </si>
  <si>
    <t xml:space="preserve">CONDORCET                     </t>
  </si>
  <si>
    <t xml:space="preserve">LIMAY                     </t>
  </si>
  <si>
    <t>0781951X</t>
  </si>
  <si>
    <t>SEDAR SENGHOR</t>
  </si>
  <si>
    <t>0782540M</t>
  </si>
  <si>
    <t xml:space="preserve">JEAN ROSTAND                  </t>
  </si>
  <si>
    <t>0782539L</t>
  </si>
  <si>
    <t xml:space="preserve">SAINT EXUPERY                </t>
  </si>
  <si>
    <t>0783533S</t>
  </si>
  <si>
    <t>CAMILLE CLAUDEL</t>
  </si>
  <si>
    <t>0781861Z</t>
  </si>
  <si>
    <t xml:space="preserve">LOUIS DE BROGLIE              </t>
  </si>
  <si>
    <t xml:space="preserve">MARLY LE ROI              </t>
  </si>
  <si>
    <t>0781883Y</t>
  </si>
  <si>
    <t xml:space="preserve">DUMONT D'URVILLE              </t>
  </si>
  <si>
    <t xml:space="preserve">MAUREPAS                  </t>
  </si>
  <si>
    <t>0780515L</t>
  </si>
  <si>
    <t xml:space="preserve">LES SEPT MARES                </t>
  </si>
  <si>
    <t>0781819D</t>
  </si>
  <si>
    <t xml:space="preserve">EMILIE DE BRETEUIL            </t>
  </si>
  <si>
    <t xml:space="preserve">MONTIGNY LE BTX  </t>
  </si>
  <si>
    <t>0781512V</t>
  </si>
  <si>
    <t xml:space="preserve">DESCARTES                     </t>
  </si>
  <si>
    <t xml:space="preserve">MONTIGNY LE BTX    </t>
  </si>
  <si>
    <t>0780582J</t>
  </si>
  <si>
    <t xml:space="preserve">JEAN VILAR                    </t>
  </si>
  <si>
    <t xml:space="preserve">PLAISIR                   </t>
  </si>
  <si>
    <t>0781983G</t>
  </si>
  <si>
    <t xml:space="preserve">ADRIENNE BOLLAND              </t>
  </si>
  <si>
    <t xml:space="preserve">POISSY                    </t>
  </si>
  <si>
    <t>0781898P</t>
  </si>
  <si>
    <t xml:space="preserve">CHARLES DE GAULLE             </t>
  </si>
  <si>
    <t>0782546U</t>
  </si>
  <si>
    <t xml:space="preserve">LE CORBUSIER                  </t>
  </si>
  <si>
    <t>0781948U</t>
  </si>
  <si>
    <t xml:space="preserve">ANTOINE LAVOISIER             </t>
  </si>
  <si>
    <t>PORCHEVILLE</t>
  </si>
  <si>
    <t>0782549X</t>
  </si>
  <si>
    <t xml:space="preserve">BASCAN                        </t>
  </si>
  <si>
    <t xml:space="preserve">RAMBOUILLET               </t>
  </si>
  <si>
    <t>0783431F</t>
  </si>
  <si>
    <t>0782924E</t>
  </si>
  <si>
    <t xml:space="preserve">EVARISTE GALOIS               </t>
  </si>
  <si>
    <t xml:space="preserve">SARTROUVILLE              </t>
  </si>
  <si>
    <t>0782593V</t>
  </si>
  <si>
    <t>JEAN PERRIN</t>
  </si>
  <si>
    <t xml:space="preserve">ST CYR L ECOLE            </t>
  </si>
  <si>
    <t>0783140P</t>
  </si>
  <si>
    <t xml:space="preserve">MANSART                       </t>
  </si>
  <si>
    <t>0783549J</t>
  </si>
  <si>
    <t xml:space="preserve">INTERNATIONAL                 </t>
  </si>
  <si>
    <t xml:space="preserve">ST GERMAIN EN LAYE        </t>
  </si>
  <si>
    <t>0782557F</t>
  </si>
  <si>
    <t xml:space="preserve">JEAN-BAPTISTE POQUELIN        </t>
  </si>
  <si>
    <t>0782132U</t>
  </si>
  <si>
    <t>JEANNE D'ALBRET</t>
  </si>
  <si>
    <t>0782556E</t>
  </si>
  <si>
    <t xml:space="preserve">LEONARD DE VINCI              </t>
  </si>
  <si>
    <t>0780584L</t>
  </si>
  <si>
    <t>HENRI MATISSE</t>
  </si>
  <si>
    <t>0780273Y</t>
  </si>
  <si>
    <t>LOUIS BLERIOT</t>
  </si>
  <si>
    <t>0781297L</t>
  </si>
  <si>
    <t xml:space="preserve">PLAINE DE NEAUPHLE            </t>
  </si>
  <si>
    <t xml:space="preserve">TRAPPES                   </t>
  </si>
  <si>
    <t>0782562L</t>
  </si>
  <si>
    <t xml:space="preserve">HOCHE                         </t>
  </si>
  <si>
    <t xml:space="preserve">VERSAILLES                </t>
  </si>
  <si>
    <t>0782603F</t>
  </si>
  <si>
    <t>JACQUES PREVERT</t>
  </si>
  <si>
    <t>0782565P</t>
  </si>
  <si>
    <t>0782563M</t>
  </si>
  <si>
    <t xml:space="preserve">LA BRUYERE                    </t>
  </si>
  <si>
    <t>0782567S</t>
  </si>
  <si>
    <t xml:space="preserve">MARIE CURIE                   </t>
  </si>
  <si>
    <t>0781952Y</t>
  </si>
  <si>
    <t xml:space="preserve">SONIA DELAUNAY                </t>
  </si>
  <si>
    <t xml:space="preserve">VILLEPREUX                </t>
  </si>
  <si>
    <t>0782587N</t>
  </si>
  <si>
    <t xml:space="preserve">VIOLLET-LE-DUC                </t>
  </si>
  <si>
    <t>VILLIERS ST FREDERIC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</si>
</sst>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gradientFill degree="90">
        <stop position="0">
          <color theme="0"/>
        </stop>
        <stop position="1">
          <color theme="9" tint="0.59999389629810485"/>
        </stop>
      </gradient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5" fillId="0" borderId="0" xfId="0" applyFont="1"/>
    <xf numFmtId="0" fontId="6" fillId="3" borderId="0" xfId="0" applyFont="1" applyFill="1" applyBorder="1"/>
    <xf numFmtId="0" fontId="5" fillId="0" borderId="0" xfId="0" applyFont="1" applyBorder="1"/>
    <xf numFmtId="2" fontId="5" fillId="0" borderId="0" xfId="0" applyNumberFormat="1" applyFont="1" applyBorder="1"/>
    <xf numFmtId="0" fontId="6" fillId="3" borderId="10" xfId="0" applyFont="1" applyFill="1" applyBorder="1"/>
    <xf numFmtId="2" fontId="6" fillId="3" borderId="10" xfId="0" applyNumberFormat="1" applyFont="1" applyFill="1" applyBorder="1"/>
    <xf numFmtId="0" fontId="6" fillId="3" borderId="6" xfId="0" applyFont="1" applyFill="1" applyBorder="1"/>
    <xf numFmtId="0" fontId="6" fillId="0" borderId="0" xfId="0" applyFont="1" applyBorder="1"/>
    <xf numFmtId="2" fontId="6" fillId="0" borderId="0" xfId="0" applyNumberFormat="1" applyFont="1" applyBorder="1"/>
    <xf numFmtId="0" fontId="6" fillId="0" borderId="12" xfId="0" applyFont="1" applyBorder="1"/>
    <xf numFmtId="2" fontId="6" fillId="3" borderId="0" xfId="0" applyNumberFormat="1" applyFont="1" applyFill="1" applyBorder="1"/>
    <xf numFmtId="0" fontId="6" fillId="3" borderId="12" xfId="0" applyFont="1" applyFill="1" applyBorder="1"/>
    <xf numFmtId="0" fontId="5" fillId="0" borderId="0" xfId="0" applyFont="1" applyFill="1"/>
    <xf numFmtId="0" fontId="0" fillId="4" borderId="8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7" fillId="4" borderId="2" xfId="0" applyFont="1" applyFill="1" applyBorder="1"/>
    <xf numFmtId="2" fontId="7" fillId="4" borderId="2" xfId="0" applyNumberFormat="1" applyFont="1" applyFill="1" applyBorder="1"/>
    <xf numFmtId="2" fontId="3" fillId="4" borderId="11" xfId="0" applyNumberFormat="1" applyFont="1" applyFill="1" applyBorder="1"/>
    <xf numFmtId="0" fontId="3" fillId="4" borderId="13" xfId="0" applyFont="1" applyFill="1" applyBorder="1"/>
    <xf numFmtId="0" fontId="3" fillId="4" borderId="11" xfId="0" applyFont="1" applyFill="1" applyBorder="1"/>
    <xf numFmtId="2" fontId="7" fillId="4" borderId="3" xfId="0" applyNumberFormat="1" applyFont="1" applyFill="1" applyBorder="1"/>
    <xf numFmtId="2" fontId="0" fillId="0" borderId="0" xfId="0" applyNumberForma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/>
  </cellXfs>
  <cellStyles count="1">
    <cellStyle name="Normal" xfId="0" builtinId="0"/>
  </cellStyles>
  <dxfs count="13">
    <dxf>
      <font>
        <b/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fill>
        <gradientFill degree="90">
          <stop position="0">
            <color theme="0"/>
          </stop>
          <stop position="1">
            <color theme="9" tint="0.59999389629810485"/>
          </stop>
        </gradientFill>
      </fill>
      <border diagonalUp="0" diagonalDown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gradientFill degree="90">
          <stop position="0">
            <color theme="0"/>
          </stop>
          <stop position="1">
            <color theme="9" tint="0.59999389629810485"/>
          </stop>
        </gradient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medium">
          <color indexed="64"/>
        </left>
        <right/>
        <top style="hair">
          <color auto="1"/>
        </top>
        <bottom style="hair">
          <color auto="1"/>
        </bottom>
      </border>
    </dxf>
    <dxf>
      <border outline="0">
        <bottom style="medium">
          <color rgb="FF000000"/>
        </bottom>
      </border>
    </dxf>
    <dxf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32" displayName="Tableau32" ref="A2:K51" totalsRowShown="0" headerRowDxfId="12" tableBorderDxfId="11">
  <autoFilter ref="A2:K51" xr:uid="{00000000-0009-0000-0100-000001000000}"/>
  <tableColumns count="11">
    <tableColumn id="1" xr3:uid="{00000000-0010-0000-0000-000001000000}" name="RNE" dataDxfId="10"/>
    <tableColumn id="3" xr3:uid="{00000000-0010-0000-0000-000003000000}" name="ETABLISSEMENT" dataDxfId="9"/>
    <tableColumn id="4" xr3:uid="{00000000-0010-0000-0000-000004000000}" name="LOCALISATION" dataDxfId="8"/>
    <tableColumn id="5" xr3:uid="{00000000-0010-0000-0000-000005000000}" name="Effectifs prévisionnels" dataDxfId="7"/>
    <tableColumn id="6" xr3:uid="{00000000-0010-0000-0000-000006000000}" name="Effectifs constatés" dataDxfId="6"/>
    <tableColumn id="21" xr3:uid="{00000000-0010-0000-0000-000015000000}" name="VENTILATION DE LA DGH INITIALE_x000a_(hors IMP)" dataDxfId="5"/>
    <tableColumn id="22" xr3:uid="{00000000-0010-0000-0000-000016000000}" name="Heures poste" dataDxfId="4"/>
    <tableColumn id="23" xr3:uid="{00000000-0010-0000-0000-000017000000}" name="Heures supp." dataDxfId="3"/>
    <tableColumn id="24" xr3:uid="{00000000-0010-0000-0000-000018000000}" name="  % HSA 2020" dataDxfId="2"/>
    <tableColumn id="25" xr3:uid="{00000000-0010-0000-0000-000019000000}" name=" IMP " dataDxfId="1"/>
    <tableColumn id="8" xr3:uid="{00000000-0010-0000-0000-000008000000}" name="VENTILATION DE LA DGH FINALE_x000a_(hors IMP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O57"/>
  <sheetViews>
    <sheetView tabSelected="1" view="pageBreakPreview" zoomScale="69" zoomScaleNormal="69" zoomScaleSheetLayoutView="69" workbookViewId="0">
      <selection activeCell="G57" sqref="G57"/>
    </sheetView>
  </sheetViews>
  <sheetFormatPr baseColWidth="10" defaultRowHeight="12.75" x14ac:dyDescent="0.2"/>
  <cols>
    <col min="1" max="1" width="13.85546875" bestFit="1" customWidth="1"/>
    <col min="2" max="2" width="28.7109375" customWidth="1"/>
    <col min="3" max="3" width="30.85546875" customWidth="1"/>
    <col min="4" max="4" width="19.85546875" customWidth="1"/>
    <col min="5" max="5" width="16.42578125" customWidth="1"/>
    <col min="6" max="15" width="15.7109375" customWidth="1"/>
  </cols>
  <sheetData>
    <row r="1" spans="1:15" ht="30" customHeight="1" thickBot="1" x14ac:dyDescent="0.25">
      <c r="B1" s="2"/>
      <c r="C1" s="1"/>
      <c r="D1" s="3"/>
      <c r="E1" s="3"/>
      <c r="F1" s="36" t="s">
        <v>17</v>
      </c>
      <c r="G1" s="37"/>
      <c r="H1" s="37"/>
      <c r="I1" s="37"/>
      <c r="J1" s="38"/>
      <c r="K1" s="36" t="s">
        <v>19</v>
      </c>
      <c r="L1" s="37"/>
      <c r="M1" s="37"/>
      <c r="N1" s="37"/>
      <c r="O1" s="38"/>
    </row>
    <row r="2" spans="1:15" ht="77.25" customHeight="1" thickBot="1" x14ac:dyDescent="0.25">
      <c r="A2" s="18" t="s">
        <v>0</v>
      </c>
      <c r="B2" s="19" t="s">
        <v>1</v>
      </c>
      <c r="C2" s="19" t="s">
        <v>2</v>
      </c>
      <c r="D2" s="19" t="s">
        <v>15</v>
      </c>
      <c r="E2" s="20" t="s">
        <v>16</v>
      </c>
      <c r="F2" s="18" t="s">
        <v>18</v>
      </c>
      <c r="G2" s="21" t="s">
        <v>3</v>
      </c>
      <c r="H2" s="21" t="s">
        <v>4</v>
      </c>
      <c r="I2" s="19" t="s">
        <v>5</v>
      </c>
      <c r="J2" s="22" t="s">
        <v>6</v>
      </c>
      <c r="K2" s="23" t="s">
        <v>20</v>
      </c>
      <c r="L2" s="24" t="s">
        <v>3</v>
      </c>
      <c r="M2" s="24" t="s">
        <v>4</v>
      </c>
      <c r="N2" s="24" t="s">
        <v>5</v>
      </c>
      <c r="O2" s="24" t="s">
        <v>6</v>
      </c>
    </row>
    <row r="3" spans="1:15" ht="30" customHeight="1" x14ac:dyDescent="0.25">
      <c r="A3" s="5" t="s">
        <v>22</v>
      </c>
      <c r="B3" s="5" t="s">
        <v>23</v>
      </c>
      <c r="C3" s="5" t="s">
        <v>24</v>
      </c>
      <c r="D3" s="5">
        <v>801</v>
      </c>
      <c r="E3" s="5">
        <v>750</v>
      </c>
      <c r="F3" s="28">
        <v>1106.6550146872883</v>
      </c>
      <c r="G3" s="7">
        <v>990</v>
      </c>
      <c r="H3" s="8">
        <v>116.65501468728826</v>
      </c>
      <c r="I3" s="8">
        <v>10.541226772487171</v>
      </c>
      <c r="J3" s="7">
        <v>12.5</v>
      </c>
      <c r="K3" s="29">
        <v>1107.6600000000001</v>
      </c>
      <c r="L3" s="9">
        <v>1008.35</v>
      </c>
      <c r="M3" s="10">
        <v>99.31</v>
      </c>
      <c r="N3" s="10">
        <f>M3/Tableau32[[#This Row],[VENTILATION DE LA DGH FINALE
(hors IMP)]]*100</f>
        <v>8.9657476120831312</v>
      </c>
      <c r="O3" s="11">
        <v>13.5</v>
      </c>
    </row>
    <row r="4" spans="1:15" ht="30" customHeight="1" x14ac:dyDescent="0.25">
      <c r="A4" s="5" t="s">
        <v>25</v>
      </c>
      <c r="B4" s="5" t="s">
        <v>26</v>
      </c>
      <c r="C4" s="5" t="s">
        <v>27</v>
      </c>
      <c r="D4" s="5">
        <v>1034</v>
      </c>
      <c r="E4" s="5">
        <v>1071</v>
      </c>
      <c r="F4" s="28">
        <v>1222.8608473160091</v>
      </c>
      <c r="G4" s="7">
        <v>1112</v>
      </c>
      <c r="H4" s="8">
        <v>110.86084731600909</v>
      </c>
      <c r="I4" s="8">
        <v>9.0656960323271072</v>
      </c>
      <c r="J4" s="7">
        <v>18</v>
      </c>
      <c r="K4" s="30">
        <v>1241.8599999999999</v>
      </c>
      <c r="L4" s="12">
        <v>1128.7</v>
      </c>
      <c r="M4" s="13">
        <v>113.16</v>
      </c>
      <c r="N4" s="13">
        <f>M4/Tableau32[[#This Row],[VENTILATION DE LA DGH FINALE
(hors IMP)]]*100</f>
        <v>9.112138244246534</v>
      </c>
      <c r="O4" s="14">
        <v>18</v>
      </c>
    </row>
    <row r="5" spans="1:15" ht="30" customHeight="1" x14ac:dyDescent="0.25">
      <c r="A5" s="5" t="s">
        <v>28</v>
      </c>
      <c r="B5" s="5" t="s">
        <v>29</v>
      </c>
      <c r="C5" s="5" t="s">
        <v>30</v>
      </c>
      <c r="D5" s="5">
        <v>412</v>
      </c>
      <c r="E5" s="5">
        <v>415</v>
      </c>
      <c r="F5" s="28">
        <v>659</v>
      </c>
      <c r="G5" s="7">
        <v>573</v>
      </c>
      <c r="H5" s="8">
        <v>86</v>
      </c>
      <c r="I5" s="8">
        <v>13.050075872534142</v>
      </c>
      <c r="J5" s="7">
        <v>7</v>
      </c>
      <c r="K5" s="30">
        <v>670</v>
      </c>
      <c r="L5" s="6">
        <v>624.20000000000005</v>
      </c>
      <c r="M5" s="15">
        <v>45.8</v>
      </c>
      <c r="N5" s="15">
        <f>M5/Tableau32[[#This Row],[VENTILATION DE LA DGH FINALE
(hors IMP)]]*100</f>
        <v>6.8358208955223878</v>
      </c>
      <c r="O5" s="16">
        <v>8</v>
      </c>
    </row>
    <row r="6" spans="1:15" ht="30" customHeight="1" x14ac:dyDescent="0.25">
      <c r="A6" s="5" t="s">
        <v>31</v>
      </c>
      <c r="B6" s="5" t="s">
        <v>32</v>
      </c>
      <c r="C6" s="5" t="s">
        <v>33</v>
      </c>
      <c r="D6" s="5">
        <v>1493</v>
      </c>
      <c r="E6" s="5">
        <v>1489</v>
      </c>
      <c r="F6" s="28">
        <v>1830.09</v>
      </c>
      <c r="G6" s="7">
        <v>1628</v>
      </c>
      <c r="H6" s="8">
        <v>202.08999999999992</v>
      </c>
      <c r="I6" s="8">
        <v>11.042626318924203</v>
      </c>
      <c r="J6" s="7">
        <v>22</v>
      </c>
      <c r="K6" s="30">
        <v>1841.09</v>
      </c>
      <c r="L6" s="12">
        <v>1614.6</v>
      </c>
      <c r="M6" s="13">
        <v>226.49</v>
      </c>
      <c r="N6" s="13">
        <f>M6/Tableau32[[#This Row],[VENTILATION DE LA DGH FINALE
(hors IMP)]]*100</f>
        <v>12.301951561303358</v>
      </c>
      <c r="O6" s="14">
        <v>22</v>
      </c>
    </row>
    <row r="7" spans="1:15" ht="30" customHeight="1" x14ac:dyDescent="0.25">
      <c r="A7" s="5" t="s">
        <v>34</v>
      </c>
      <c r="B7" s="5" t="s">
        <v>35</v>
      </c>
      <c r="C7" s="5" t="s">
        <v>7</v>
      </c>
      <c r="D7" s="5">
        <v>580</v>
      </c>
      <c r="E7" s="5">
        <v>590</v>
      </c>
      <c r="F7" s="28">
        <v>1375.6149739172492</v>
      </c>
      <c r="G7" s="7">
        <v>1195</v>
      </c>
      <c r="H7" s="8">
        <v>180.61497391724924</v>
      </c>
      <c r="I7" s="8">
        <v>13.129762131254195</v>
      </c>
      <c r="J7" s="7">
        <v>14</v>
      </c>
      <c r="K7" s="30">
        <v>1375.61</v>
      </c>
      <c r="L7" s="6">
        <v>1173</v>
      </c>
      <c r="M7" s="15">
        <v>202.61</v>
      </c>
      <c r="N7" s="15">
        <f>M7/Tableau32[[#This Row],[VENTILATION DE LA DGH FINALE
(hors IMP)]]*100</f>
        <v>14.728738523273313</v>
      </c>
      <c r="O7" s="16">
        <v>14</v>
      </c>
    </row>
    <row r="8" spans="1:15" ht="30" customHeight="1" x14ac:dyDescent="0.25">
      <c r="A8" s="5" t="s">
        <v>36</v>
      </c>
      <c r="B8" s="5" t="s">
        <v>37</v>
      </c>
      <c r="C8" s="5" t="s">
        <v>38</v>
      </c>
      <c r="D8" s="5">
        <v>1263</v>
      </c>
      <c r="E8" s="5">
        <v>1284</v>
      </c>
      <c r="F8" s="28">
        <v>1578.557749753913</v>
      </c>
      <c r="G8" s="7">
        <v>1370</v>
      </c>
      <c r="H8" s="8">
        <v>208.55774975391296</v>
      </c>
      <c r="I8" s="8">
        <v>13.211917637249936</v>
      </c>
      <c r="J8" s="7">
        <v>20</v>
      </c>
      <c r="K8" s="30">
        <v>1610.56</v>
      </c>
      <c r="L8" s="12">
        <v>1386.65</v>
      </c>
      <c r="M8" s="13">
        <v>223.91</v>
      </c>
      <c r="N8" s="13">
        <f>M8/Tableau32[[#This Row],[VENTILATION DE LA DGH FINALE
(hors IMP)]]*100</f>
        <v>13.902617723028015</v>
      </c>
      <c r="O8" s="14">
        <v>20</v>
      </c>
    </row>
    <row r="9" spans="1:15" ht="30" customHeight="1" x14ac:dyDescent="0.25">
      <c r="A9" s="5" t="s">
        <v>39</v>
      </c>
      <c r="B9" s="5" t="s">
        <v>40</v>
      </c>
      <c r="C9" s="5" t="s">
        <v>41</v>
      </c>
      <c r="D9" s="5">
        <v>756</v>
      </c>
      <c r="E9" s="5">
        <v>785</v>
      </c>
      <c r="F9" s="28">
        <v>1848.4600000000003</v>
      </c>
      <c r="G9" s="7">
        <v>1589</v>
      </c>
      <c r="H9" s="8">
        <v>259.46000000000026</v>
      </c>
      <c r="I9" s="8">
        <v>14.036549343778077</v>
      </c>
      <c r="J9" s="7">
        <v>19</v>
      </c>
      <c r="K9" s="30">
        <v>1821.61</v>
      </c>
      <c r="L9" s="6">
        <v>1568.3</v>
      </c>
      <c r="M9" s="15">
        <v>253.31</v>
      </c>
      <c r="N9" s="15">
        <f>M9/Tableau32[[#This Row],[VENTILATION DE LA DGH FINALE
(hors IMP)]]*100</f>
        <v>13.905830556485746</v>
      </c>
      <c r="O9" s="16">
        <v>19</v>
      </c>
    </row>
    <row r="10" spans="1:15" ht="30" customHeight="1" x14ac:dyDescent="0.25">
      <c r="A10" s="5" t="s">
        <v>42</v>
      </c>
      <c r="B10" s="5" t="s">
        <v>43</v>
      </c>
      <c r="C10" s="5" t="s">
        <v>41</v>
      </c>
      <c r="D10" s="5">
        <v>783</v>
      </c>
      <c r="E10" s="5">
        <v>790</v>
      </c>
      <c r="F10" s="28">
        <v>1031.8900000000001</v>
      </c>
      <c r="G10" s="7">
        <v>950</v>
      </c>
      <c r="H10" s="8">
        <v>81.8900000000001</v>
      </c>
      <c r="I10" s="8">
        <v>7.9359234026882799</v>
      </c>
      <c r="J10" s="7">
        <v>14</v>
      </c>
      <c r="K10" s="30">
        <v>1107.3900000000001</v>
      </c>
      <c r="L10" s="12">
        <v>979.6</v>
      </c>
      <c r="M10" s="13">
        <v>127.79</v>
      </c>
      <c r="N10" s="13">
        <f>M10/Tableau32[[#This Row],[VENTILATION DE LA DGH FINALE
(hors IMP)]]*100</f>
        <v>11.539746611401583</v>
      </c>
      <c r="O10" s="14">
        <v>14</v>
      </c>
    </row>
    <row r="11" spans="1:15" ht="30" customHeight="1" x14ac:dyDescent="0.25">
      <c r="A11" s="17" t="s">
        <v>44</v>
      </c>
      <c r="B11" s="17" t="s">
        <v>45</v>
      </c>
      <c r="C11" s="17" t="s">
        <v>46</v>
      </c>
      <c r="D11" s="5">
        <v>255</v>
      </c>
      <c r="E11" s="5">
        <v>277</v>
      </c>
      <c r="F11" s="28">
        <v>716.5</v>
      </c>
      <c r="G11" s="7">
        <v>637</v>
      </c>
      <c r="H11" s="8">
        <v>79.5</v>
      </c>
      <c r="I11" s="8">
        <v>11.095603628750872</v>
      </c>
      <c r="J11" s="7">
        <v>7</v>
      </c>
      <c r="K11" s="30">
        <v>723</v>
      </c>
      <c r="L11" s="6">
        <v>646.25</v>
      </c>
      <c r="M11" s="15">
        <v>76.75</v>
      </c>
      <c r="N11" s="15">
        <f>M11/Tableau32[[#This Row],[VENTILATION DE LA DGH FINALE
(hors IMP)]]*100</f>
        <v>10.615491009681881</v>
      </c>
      <c r="O11" s="16">
        <v>10</v>
      </c>
    </row>
    <row r="12" spans="1:15" ht="30" customHeight="1" x14ac:dyDescent="0.25">
      <c r="A12" s="17" t="s">
        <v>47</v>
      </c>
      <c r="B12" s="17" t="s">
        <v>48</v>
      </c>
      <c r="C12" s="17" t="s">
        <v>46</v>
      </c>
      <c r="D12" s="5">
        <v>1494</v>
      </c>
      <c r="E12" s="5">
        <v>1494</v>
      </c>
      <c r="F12" s="28">
        <v>2105.2853923835382</v>
      </c>
      <c r="G12" s="7">
        <v>1820</v>
      </c>
      <c r="H12" s="8">
        <v>285.28539238353824</v>
      </c>
      <c r="I12" s="8">
        <v>13.550913021846744</v>
      </c>
      <c r="J12" s="7">
        <v>27.5</v>
      </c>
      <c r="K12" s="30">
        <v>2180.79</v>
      </c>
      <c r="L12" s="12">
        <v>1817.7</v>
      </c>
      <c r="M12" s="13">
        <v>363.09</v>
      </c>
      <c r="N12" s="13">
        <f>M12/Tableau32[[#This Row],[VENTILATION DE LA DGH FINALE
(hors IMP)]]*100</f>
        <v>16.649471063238551</v>
      </c>
      <c r="O12" s="14">
        <v>27.5</v>
      </c>
    </row>
    <row r="13" spans="1:15" ht="30" customHeight="1" x14ac:dyDescent="0.25">
      <c r="A13" s="17" t="s">
        <v>49</v>
      </c>
      <c r="B13" s="17" t="s">
        <v>50</v>
      </c>
      <c r="C13" s="17" t="s">
        <v>51</v>
      </c>
      <c r="D13" s="5">
        <v>1343</v>
      </c>
      <c r="E13" s="5">
        <v>1371</v>
      </c>
      <c r="F13" s="28">
        <v>1815.05</v>
      </c>
      <c r="G13" s="7">
        <v>1629</v>
      </c>
      <c r="H13" s="8">
        <v>186.05</v>
      </c>
      <c r="I13" s="8">
        <v>10.250406324894632</v>
      </c>
      <c r="J13" s="7">
        <v>22</v>
      </c>
      <c r="K13" s="30">
        <v>1852.05</v>
      </c>
      <c r="L13" s="6">
        <v>1645.35</v>
      </c>
      <c r="M13" s="15">
        <v>206.7</v>
      </c>
      <c r="N13" s="15">
        <f>M13/Tableau32[[#This Row],[VENTILATION DE LA DGH FINALE
(hors IMP)]]*100</f>
        <v>11.160605815177775</v>
      </c>
      <c r="O13" s="16">
        <v>22</v>
      </c>
    </row>
    <row r="14" spans="1:15" ht="30" customHeight="1" x14ac:dyDescent="0.25">
      <c r="A14" s="17" t="s">
        <v>52</v>
      </c>
      <c r="B14" s="17" t="s">
        <v>53</v>
      </c>
      <c r="C14" s="17" t="s">
        <v>8</v>
      </c>
      <c r="D14" s="5">
        <v>492</v>
      </c>
      <c r="E14" s="5">
        <v>503</v>
      </c>
      <c r="F14" s="28">
        <v>1290.0005968685543</v>
      </c>
      <c r="G14" s="7">
        <v>1090</v>
      </c>
      <c r="H14" s="8">
        <v>200.00059686855434</v>
      </c>
      <c r="I14" s="8">
        <v>15.503915064384543</v>
      </c>
      <c r="J14" s="7">
        <v>14</v>
      </c>
      <c r="K14" s="30">
        <v>1284.5</v>
      </c>
      <c r="L14" s="12">
        <v>1081.9000000000001</v>
      </c>
      <c r="M14" s="13">
        <v>202.6</v>
      </c>
      <c r="N14" s="13">
        <f>M14/Tableau32[[#This Row],[VENTILATION DE LA DGH FINALE
(hors IMP)]]*100</f>
        <v>15.772674192292721</v>
      </c>
      <c r="O14" s="14">
        <v>19.5</v>
      </c>
    </row>
    <row r="15" spans="1:15" ht="30" customHeight="1" x14ac:dyDescent="0.25">
      <c r="A15" s="17" t="s">
        <v>54</v>
      </c>
      <c r="B15" s="17" t="s">
        <v>55</v>
      </c>
      <c r="C15" s="17" t="s">
        <v>56</v>
      </c>
      <c r="D15" s="5">
        <v>1135</v>
      </c>
      <c r="E15" s="5">
        <v>1150</v>
      </c>
      <c r="F15" s="28">
        <v>1350.05</v>
      </c>
      <c r="G15" s="7">
        <v>1200</v>
      </c>
      <c r="H15" s="8">
        <v>150.04999999999995</v>
      </c>
      <c r="I15" s="8">
        <v>11.114403170252951</v>
      </c>
      <c r="J15" s="7">
        <v>19</v>
      </c>
      <c r="K15" s="30">
        <v>1354.05</v>
      </c>
      <c r="L15" s="6">
        <v>1207.25</v>
      </c>
      <c r="M15" s="15">
        <v>146.80000000000001</v>
      </c>
      <c r="N15" s="15">
        <f>M15/Tableau32[[#This Row],[VENTILATION DE LA DGH FINALE
(hors IMP)]]*100</f>
        <v>10.841549425796686</v>
      </c>
      <c r="O15" s="16">
        <v>19</v>
      </c>
    </row>
    <row r="16" spans="1:15" ht="30" customHeight="1" x14ac:dyDescent="0.25">
      <c r="A16" s="17" t="s">
        <v>57</v>
      </c>
      <c r="B16" s="17" t="s">
        <v>58</v>
      </c>
      <c r="C16" s="17" t="s">
        <v>59</v>
      </c>
      <c r="D16" s="5">
        <v>813</v>
      </c>
      <c r="E16" s="5">
        <v>838</v>
      </c>
      <c r="F16" s="28">
        <v>1701.9791576</v>
      </c>
      <c r="G16" s="7">
        <v>1395</v>
      </c>
      <c r="H16" s="8">
        <v>306.97915760000001</v>
      </c>
      <c r="I16" s="8">
        <v>18.036599110466099</v>
      </c>
      <c r="J16" s="7">
        <v>15</v>
      </c>
      <c r="K16" s="30">
        <v>1702.98</v>
      </c>
      <c r="L16" s="12">
        <v>1385</v>
      </c>
      <c r="M16" s="13">
        <v>317.98</v>
      </c>
      <c r="N16" s="13">
        <f>M16/Tableau32[[#This Row],[VENTILATION DE LA DGH FINALE
(hors IMP)]]*100</f>
        <v>18.671975008514487</v>
      </c>
      <c r="O16" s="14">
        <v>15</v>
      </c>
    </row>
    <row r="17" spans="1:15" ht="30" customHeight="1" x14ac:dyDescent="0.25">
      <c r="A17" s="17" t="s">
        <v>60</v>
      </c>
      <c r="B17" s="17" t="s">
        <v>61</v>
      </c>
      <c r="C17" s="17" t="s">
        <v>62</v>
      </c>
      <c r="D17" s="5">
        <v>1237</v>
      </c>
      <c r="E17" s="5">
        <v>1286</v>
      </c>
      <c r="F17" s="28">
        <v>1569.8273067438931</v>
      </c>
      <c r="G17" s="7">
        <v>1353</v>
      </c>
      <c r="H17" s="8">
        <v>216.82730674389313</v>
      </c>
      <c r="I17" s="8">
        <v>13.81217576050657</v>
      </c>
      <c r="J17" s="7">
        <v>18</v>
      </c>
      <c r="K17" s="30">
        <v>1670.33</v>
      </c>
      <c r="L17" s="6">
        <v>1436</v>
      </c>
      <c r="M17" s="15">
        <v>234.33</v>
      </c>
      <c r="N17" s="15">
        <f>M17/Tableau32[[#This Row],[VENTILATION DE LA DGH FINALE
(hors IMP)]]*100</f>
        <v>14.028964336388619</v>
      </c>
      <c r="O17" s="16">
        <v>18</v>
      </c>
    </row>
    <row r="18" spans="1:15" ht="30" customHeight="1" x14ac:dyDescent="0.25">
      <c r="A18" s="17" t="s">
        <v>63</v>
      </c>
      <c r="B18" s="17" t="s">
        <v>64</v>
      </c>
      <c r="C18" s="17" t="s">
        <v>65</v>
      </c>
      <c r="D18" s="5">
        <v>1205</v>
      </c>
      <c r="E18" s="5">
        <v>1229</v>
      </c>
      <c r="F18" s="28">
        <v>1671.7191973281017</v>
      </c>
      <c r="G18" s="7">
        <v>1407</v>
      </c>
      <c r="H18" s="8">
        <v>264.7191973281017</v>
      </c>
      <c r="I18" s="8">
        <v>15.835147299331176</v>
      </c>
      <c r="J18" s="7">
        <v>19</v>
      </c>
      <c r="K18" s="30">
        <v>1733.72</v>
      </c>
      <c r="L18" s="12">
        <v>1405.45</v>
      </c>
      <c r="M18" s="13">
        <v>328.27</v>
      </c>
      <c r="N18" s="13">
        <f>M18/Tableau32[[#This Row],[VENTILATION DE LA DGH FINALE
(hors IMP)]]*100</f>
        <v>18.934430011766604</v>
      </c>
      <c r="O18" s="14">
        <v>20</v>
      </c>
    </row>
    <row r="19" spans="1:15" ht="30" customHeight="1" x14ac:dyDescent="0.25">
      <c r="A19" s="17" t="s">
        <v>66</v>
      </c>
      <c r="B19" s="17" t="s">
        <v>67</v>
      </c>
      <c r="C19" s="17" t="s">
        <v>10</v>
      </c>
      <c r="D19" s="5">
        <v>1032</v>
      </c>
      <c r="E19" s="5">
        <v>1013</v>
      </c>
      <c r="F19" s="28">
        <v>1505.764665109207</v>
      </c>
      <c r="G19" s="7">
        <v>1367</v>
      </c>
      <c r="H19" s="8">
        <v>138.76466510920704</v>
      </c>
      <c r="I19" s="8">
        <v>9.2155612576513093</v>
      </c>
      <c r="J19" s="7">
        <v>18</v>
      </c>
      <c r="K19" s="30">
        <v>1525.76</v>
      </c>
      <c r="L19" s="6">
        <v>1374</v>
      </c>
      <c r="M19" s="15">
        <v>151.76</v>
      </c>
      <c r="N19" s="15">
        <f>M19/Tableau32[[#This Row],[VENTILATION DE LA DGH FINALE
(hors IMP)]]*100</f>
        <v>9.9465184563758378</v>
      </c>
      <c r="O19" s="16">
        <v>18</v>
      </c>
    </row>
    <row r="20" spans="1:15" ht="30" customHeight="1" x14ac:dyDescent="0.25">
      <c r="A20" s="17" t="s">
        <v>68</v>
      </c>
      <c r="B20" s="17" t="s">
        <v>69</v>
      </c>
      <c r="C20" s="17" t="s">
        <v>11</v>
      </c>
      <c r="D20" s="5">
        <v>1072</v>
      </c>
      <c r="E20" s="5">
        <v>1081</v>
      </c>
      <c r="F20" s="28">
        <v>2079.96</v>
      </c>
      <c r="G20" s="7">
        <v>1789</v>
      </c>
      <c r="H20" s="8">
        <v>290.95999999999998</v>
      </c>
      <c r="I20" s="8">
        <v>13.988730552510626</v>
      </c>
      <c r="J20" s="7">
        <v>23</v>
      </c>
      <c r="K20" s="30">
        <v>2099.96</v>
      </c>
      <c r="L20" s="12">
        <v>1794.8</v>
      </c>
      <c r="M20" s="13">
        <v>305.16000000000003</v>
      </c>
      <c r="N20" s="13">
        <f>M20/Tableau32[[#This Row],[VENTILATION DE LA DGH FINALE
(hors IMP)]]*100</f>
        <v>14.531705365816491</v>
      </c>
      <c r="O20" s="14">
        <v>23</v>
      </c>
    </row>
    <row r="21" spans="1:15" ht="30" customHeight="1" x14ac:dyDescent="0.25">
      <c r="A21" s="17" t="s">
        <v>70</v>
      </c>
      <c r="B21" s="17" t="s">
        <v>71</v>
      </c>
      <c r="C21" s="17" t="s">
        <v>11</v>
      </c>
      <c r="D21" s="5">
        <v>1550</v>
      </c>
      <c r="E21" s="5">
        <v>1557</v>
      </c>
      <c r="F21" s="28">
        <v>2090.4505665131164</v>
      </c>
      <c r="G21" s="7">
        <v>1787</v>
      </c>
      <c r="H21" s="8">
        <v>303.45056651311643</v>
      </c>
      <c r="I21" s="8">
        <v>14.516036464773894</v>
      </c>
      <c r="J21" s="7">
        <v>23</v>
      </c>
      <c r="K21" s="30">
        <v>2139.4499999999998</v>
      </c>
      <c r="L21" s="6">
        <v>1827.55</v>
      </c>
      <c r="M21" s="15">
        <v>311.89999999999998</v>
      </c>
      <c r="N21" s="15">
        <f>M21/Tableau32[[#This Row],[VENTILATION DE LA DGH FINALE
(hors IMP)]]*100</f>
        <v>14.578513169272478</v>
      </c>
      <c r="O21" s="16">
        <v>23</v>
      </c>
    </row>
    <row r="22" spans="1:15" ht="30" customHeight="1" x14ac:dyDescent="0.25">
      <c r="A22" s="17" t="s">
        <v>72</v>
      </c>
      <c r="B22" s="17" t="s">
        <v>73</v>
      </c>
      <c r="C22" s="17" t="s">
        <v>12</v>
      </c>
      <c r="D22" s="5">
        <v>811</v>
      </c>
      <c r="E22" s="5">
        <v>821</v>
      </c>
      <c r="F22" s="28">
        <v>1802.5259179325303</v>
      </c>
      <c r="G22" s="7">
        <v>1559</v>
      </c>
      <c r="H22" s="8">
        <v>243.52591793253032</v>
      </c>
      <c r="I22" s="8">
        <v>13.510258882260667</v>
      </c>
      <c r="J22" s="7">
        <v>18</v>
      </c>
      <c r="K22" s="30">
        <v>1823.53</v>
      </c>
      <c r="L22" s="12">
        <v>1563.5</v>
      </c>
      <c r="M22" s="13">
        <v>260.02999999999997</v>
      </c>
      <c r="N22" s="13">
        <f>M22/Tableau32[[#This Row],[VENTILATION DE LA DGH FINALE
(hors IMP)]]*100</f>
        <v>14.259705077514489</v>
      </c>
      <c r="O22" s="14">
        <v>18</v>
      </c>
    </row>
    <row r="23" spans="1:15" ht="30" customHeight="1" x14ac:dyDescent="0.25">
      <c r="A23" s="17" t="s">
        <v>74</v>
      </c>
      <c r="B23" s="17" t="s">
        <v>75</v>
      </c>
      <c r="C23" s="17" t="s">
        <v>76</v>
      </c>
      <c r="D23" s="5">
        <v>820</v>
      </c>
      <c r="E23" s="5">
        <v>824</v>
      </c>
      <c r="F23" s="28">
        <v>1008.69</v>
      </c>
      <c r="G23" s="7">
        <v>905</v>
      </c>
      <c r="H23" s="8">
        <v>103.69000000000005</v>
      </c>
      <c r="I23" s="8">
        <v>10.279669670562814</v>
      </c>
      <c r="J23" s="7">
        <v>13</v>
      </c>
      <c r="K23" s="30">
        <v>1010.69</v>
      </c>
      <c r="L23" s="6">
        <v>899.1</v>
      </c>
      <c r="M23" s="15">
        <v>111.59</v>
      </c>
      <c r="N23" s="15">
        <f>M23/Tableau32[[#This Row],[VENTILATION DE LA DGH FINALE
(hors IMP)]]*100</f>
        <v>11.040972009221422</v>
      </c>
      <c r="O23" s="16">
        <v>13</v>
      </c>
    </row>
    <row r="24" spans="1:15" ht="30" customHeight="1" x14ac:dyDescent="0.25">
      <c r="A24" s="17" t="s">
        <v>77</v>
      </c>
      <c r="B24" s="17" t="s">
        <v>78</v>
      </c>
      <c r="C24" s="17" t="s">
        <v>79</v>
      </c>
      <c r="D24" s="5">
        <v>752</v>
      </c>
      <c r="E24" s="5">
        <v>770</v>
      </c>
      <c r="F24" s="28">
        <v>1112.0088409100726</v>
      </c>
      <c r="G24" s="7">
        <v>994</v>
      </c>
      <c r="H24" s="8">
        <v>118.00884091007265</v>
      </c>
      <c r="I24" s="8">
        <v>10.612221465208291</v>
      </c>
      <c r="J24" s="7">
        <v>13</v>
      </c>
      <c r="K24" s="30">
        <v>1125.01</v>
      </c>
      <c r="L24" s="12">
        <v>1002.15</v>
      </c>
      <c r="M24" s="13">
        <v>122.86</v>
      </c>
      <c r="N24" s="13">
        <f>M24/Tableau32[[#This Row],[VENTILATION DE LA DGH FINALE
(hors IMP)]]*100</f>
        <v>10.920791815183865</v>
      </c>
      <c r="O24" s="14">
        <v>13</v>
      </c>
    </row>
    <row r="25" spans="1:15" ht="30" customHeight="1" x14ac:dyDescent="0.25">
      <c r="A25" s="17" t="s">
        <v>80</v>
      </c>
      <c r="B25" s="17" t="s">
        <v>81</v>
      </c>
      <c r="C25" s="17" t="s">
        <v>79</v>
      </c>
      <c r="D25" s="5">
        <v>838</v>
      </c>
      <c r="E25" s="5">
        <v>776</v>
      </c>
      <c r="F25" s="28">
        <v>1068.8709644460982</v>
      </c>
      <c r="G25" s="7">
        <v>929</v>
      </c>
      <c r="H25" s="8">
        <v>139.87096444609824</v>
      </c>
      <c r="I25" s="8">
        <v>13.085860604191923</v>
      </c>
      <c r="J25" s="7">
        <v>13</v>
      </c>
      <c r="K25" s="30">
        <v>1082.8699999999999</v>
      </c>
      <c r="L25" s="6">
        <v>967.85</v>
      </c>
      <c r="M25" s="15">
        <v>115.02</v>
      </c>
      <c r="N25" s="15">
        <f>M25/Tableau32[[#This Row],[VENTILATION DE LA DGH FINALE
(hors IMP)]]*100</f>
        <v>10.621773620102138</v>
      </c>
      <c r="O25" s="16">
        <v>15</v>
      </c>
    </row>
    <row r="26" spans="1:15" ht="30" customHeight="1" x14ac:dyDescent="0.25">
      <c r="A26" s="17" t="s">
        <v>82</v>
      </c>
      <c r="B26" s="17" t="s">
        <v>83</v>
      </c>
      <c r="C26" s="17" t="s">
        <v>84</v>
      </c>
      <c r="D26" s="5">
        <v>919</v>
      </c>
      <c r="E26" s="5">
        <v>918</v>
      </c>
      <c r="F26" s="28">
        <v>1266.6399999999999</v>
      </c>
      <c r="G26" s="7">
        <v>1131</v>
      </c>
      <c r="H26" s="8">
        <v>135.63999999999999</v>
      </c>
      <c r="I26" s="8">
        <v>10.708646497821006</v>
      </c>
      <c r="J26" s="7">
        <v>16</v>
      </c>
      <c r="K26" s="30">
        <v>1286.6400000000001</v>
      </c>
      <c r="L26" s="12">
        <v>1133.8800000000001</v>
      </c>
      <c r="M26" s="13">
        <v>152.76</v>
      </c>
      <c r="N26" s="13">
        <f>M26/Tableau32[[#This Row],[VENTILATION DE LA DGH FINALE
(hors IMP)]]*100</f>
        <v>11.872784928185039</v>
      </c>
      <c r="O26" s="14">
        <v>16</v>
      </c>
    </row>
    <row r="27" spans="1:15" ht="30" customHeight="1" x14ac:dyDescent="0.25">
      <c r="A27" s="17" t="s">
        <v>85</v>
      </c>
      <c r="B27" s="17" t="s">
        <v>86</v>
      </c>
      <c r="C27" s="17" t="s">
        <v>87</v>
      </c>
      <c r="D27" s="5">
        <v>963</v>
      </c>
      <c r="E27" s="5">
        <v>979</v>
      </c>
      <c r="F27" s="28">
        <v>1226.7095134736971</v>
      </c>
      <c r="G27" s="7">
        <v>1060</v>
      </c>
      <c r="H27" s="8">
        <v>166.70951347369714</v>
      </c>
      <c r="I27" s="8">
        <v>13.589974777453431</v>
      </c>
      <c r="J27" s="7">
        <v>16</v>
      </c>
      <c r="K27" s="30">
        <v>1227.71</v>
      </c>
      <c r="L27" s="6">
        <v>1057</v>
      </c>
      <c r="M27" s="15">
        <v>170.71</v>
      </c>
      <c r="N27" s="15">
        <f>M27/Tableau32[[#This Row],[VENTILATION DE LA DGH FINALE
(hors IMP)]]*100</f>
        <v>13.904749492958434</v>
      </c>
      <c r="O27" s="16">
        <v>16</v>
      </c>
    </row>
    <row r="28" spans="1:15" ht="30" customHeight="1" x14ac:dyDescent="0.25">
      <c r="A28" s="17" t="s">
        <v>88</v>
      </c>
      <c r="B28" s="17" t="s">
        <v>89</v>
      </c>
      <c r="C28" s="17" t="s">
        <v>90</v>
      </c>
      <c r="D28" s="5">
        <v>827</v>
      </c>
      <c r="E28" s="5">
        <v>830</v>
      </c>
      <c r="F28" s="28">
        <v>1130.0030581754743</v>
      </c>
      <c r="G28" s="7">
        <v>997</v>
      </c>
      <c r="H28" s="8">
        <v>133.00305817547428</v>
      </c>
      <c r="I28" s="8">
        <v>11.770150285276545</v>
      </c>
      <c r="J28" s="7">
        <v>13</v>
      </c>
      <c r="K28" s="30">
        <v>1105</v>
      </c>
      <c r="L28" s="12">
        <v>981</v>
      </c>
      <c r="M28" s="13">
        <v>124</v>
      </c>
      <c r="N28" s="13">
        <f>M28/Tableau32[[#This Row],[VENTILATION DE LA DGH FINALE
(hors IMP)]]*100</f>
        <v>11.221719457013576</v>
      </c>
      <c r="O28" s="14">
        <v>13</v>
      </c>
    </row>
    <row r="29" spans="1:15" ht="30" customHeight="1" x14ac:dyDescent="0.25">
      <c r="A29" s="17" t="s">
        <v>91</v>
      </c>
      <c r="B29" s="17" t="s">
        <v>92</v>
      </c>
      <c r="C29" s="17" t="s">
        <v>93</v>
      </c>
      <c r="D29" s="5">
        <v>693</v>
      </c>
      <c r="E29" s="5">
        <v>717</v>
      </c>
      <c r="F29" s="28">
        <v>1592.7050191066548</v>
      </c>
      <c r="G29" s="7">
        <v>1444</v>
      </c>
      <c r="H29" s="8">
        <v>148.70501910665485</v>
      </c>
      <c r="I29" s="8">
        <v>9.3366327928107609</v>
      </c>
      <c r="J29" s="7">
        <v>16</v>
      </c>
      <c r="K29" s="30">
        <v>1605.01</v>
      </c>
      <c r="L29" s="6">
        <v>1355</v>
      </c>
      <c r="M29" s="15">
        <v>250.01</v>
      </c>
      <c r="N29" s="15">
        <f>M29/Tableau32[[#This Row],[VENTILATION DE LA DGH FINALE
(hors IMP)]]*100</f>
        <v>15.576849988473592</v>
      </c>
      <c r="O29" s="16">
        <v>16</v>
      </c>
    </row>
    <row r="30" spans="1:15" ht="30" customHeight="1" x14ac:dyDescent="0.25">
      <c r="A30" s="17" t="s">
        <v>94</v>
      </c>
      <c r="B30" s="17" t="s">
        <v>95</v>
      </c>
      <c r="C30" s="17" t="s">
        <v>93</v>
      </c>
      <c r="D30" s="5">
        <v>1145</v>
      </c>
      <c r="E30" s="5">
        <v>1137</v>
      </c>
      <c r="F30" s="28">
        <v>1497.83</v>
      </c>
      <c r="G30" s="7">
        <v>1268</v>
      </c>
      <c r="H30" s="8">
        <v>229.82999999999993</v>
      </c>
      <c r="I30" s="8">
        <v>15.344197939686074</v>
      </c>
      <c r="J30" s="7">
        <v>17</v>
      </c>
      <c r="K30" s="30">
        <v>1499.83</v>
      </c>
      <c r="L30" s="12">
        <v>1299.6600000000001</v>
      </c>
      <c r="M30" s="13">
        <v>200.17</v>
      </c>
      <c r="N30" s="13">
        <f>M30/Tableau32[[#This Row],[VENTILATION DE LA DGH FINALE
(hors IMP)]]*100</f>
        <v>13.346179233646479</v>
      </c>
      <c r="O30" s="14">
        <v>17</v>
      </c>
    </row>
    <row r="31" spans="1:15" ht="30" customHeight="1" x14ac:dyDescent="0.25">
      <c r="A31" s="17" t="s">
        <v>96</v>
      </c>
      <c r="B31" s="17" t="s">
        <v>97</v>
      </c>
      <c r="C31" s="17" t="s">
        <v>93</v>
      </c>
      <c r="D31" s="5">
        <v>1261</v>
      </c>
      <c r="E31" s="5">
        <v>1264</v>
      </c>
      <c r="F31" s="28">
        <v>1673.8062594471885</v>
      </c>
      <c r="G31" s="7">
        <v>1476</v>
      </c>
      <c r="H31" s="8">
        <v>197.80625944718849</v>
      </c>
      <c r="I31" s="8">
        <v>11.817751208106868</v>
      </c>
      <c r="J31" s="7">
        <v>20</v>
      </c>
      <c r="K31" s="30">
        <v>1676.81</v>
      </c>
      <c r="L31" s="6">
        <v>1484.4</v>
      </c>
      <c r="M31" s="15">
        <v>192.41</v>
      </c>
      <c r="N31" s="15">
        <f>M31/Tableau32[[#This Row],[VENTILATION DE LA DGH FINALE
(hors IMP)]]*100</f>
        <v>11.474764582749387</v>
      </c>
      <c r="O31" s="16">
        <v>20</v>
      </c>
    </row>
    <row r="32" spans="1:15" ht="30" customHeight="1" x14ac:dyDescent="0.25">
      <c r="A32" s="17" t="s">
        <v>98</v>
      </c>
      <c r="B32" s="17" t="s">
        <v>99</v>
      </c>
      <c r="C32" s="17" t="s">
        <v>100</v>
      </c>
      <c r="D32" s="5">
        <v>417</v>
      </c>
      <c r="E32" s="5">
        <v>415</v>
      </c>
      <c r="F32" s="28">
        <v>1350.56</v>
      </c>
      <c r="G32" s="7">
        <v>1092</v>
      </c>
      <c r="H32" s="8">
        <v>258.56</v>
      </c>
      <c r="I32" s="8">
        <v>19.144651107688663</v>
      </c>
      <c r="J32" s="7">
        <v>16</v>
      </c>
      <c r="K32" s="30">
        <v>1352.56</v>
      </c>
      <c r="L32" s="12">
        <v>1050.2</v>
      </c>
      <c r="M32" s="13">
        <v>302.36</v>
      </c>
      <c r="N32" s="13">
        <f>M32/Tableau32[[#This Row],[VENTILATION DE LA DGH FINALE
(hors IMP)]]*100</f>
        <v>22.354646004613478</v>
      </c>
      <c r="O32" s="14">
        <v>16</v>
      </c>
    </row>
    <row r="33" spans="1:15" ht="30" customHeight="1" x14ac:dyDescent="0.25">
      <c r="A33" s="17" t="s">
        <v>101</v>
      </c>
      <c r="B33" s="17" t="s">
        <v>102</v>
      </c>
      <c r="C33" s="17" t="s">
        <v>103</v>
      </c>
      <c r="D33" s="5">
        <v>2324</v>
      </c>
      <c r="E33" s="5">
        <v>2347</v>
      </c>
      <c r="F33" s="28">
        <v>3371.0350252295325</v>
      </c>
      <c r="G33" s="7">
        <v>2949</v>
      </c>
      <c r="H33" s="8">
        <v>422.03502522953249</v>
      </c>
      <c r="I33" s="8">
        <v>12.519449429357273</v>
      </c>
      <c r="J33" s="7">
        <v>39</v>
      </c>
      <c r="K33" s="30">
        <v>3460.79</v>
      </c>
      <c r="L33" s="6">
        <v>3020</v>
      </c>
      <c r="M33" s="15">
        <v>440.79</v>
      </c>
      <c r="N33" s="15">
        <f>M33/Tableau32[[#This Row],[VENTILATION DE LA DGH FINALE
(hors IMP)]]*100</f>
        <v>12.736687288162528</v>
      </c>
      <c r="O33" s="16">
        <v>39</v>
      </c>
    </row>
    <row r="34" spans="1:15" ht="30" customHeight="1" x14ac:dyDescent="0.25">
      <c r="A34" s="17" t="s">
        <v>104</v>
      </c>
      <c r="B34" s="17" t="s">
        <v>9</v>
      </c>
      <c r="C34" s="17" t="s">
        <v>13</v>
      </c>
      <c r="D34" s="5">
        <v>770</v>
      </c>
      <c r="E34" s="5">
        <v>782</v>
      </c>
      <c r="F34" s="28">
        <v>1789.5704380049833</v>
      </c>
      <c r="G34" s="7">
        <v>1521</v>
      </c>
      <c r="H34" s="8">
        <v>268.57043800498332</v>
      </c>
      <c r="I34" s="8">
        <v>15.007536574217564</v>
      </c>
      <c r="J34" s="7">
        <v>18</v>
      </c>
      <c r="K34" s="30">
        <v>1832.57</v>
      </c>
      <c r="L34" s="12">
        <v>1499.4</v>
      </c>
      <c r="M34" s="13">
        <v>333.17</v>
      </c>
      <c r="N34" s="13">
        <f>M34/Tableau32[[#This Row],[VENTILATION DE LA DGH FINALE
(hors IMP)]]*100</f>
        <v>18.180478781165249</v>
      </c>
      <c r="O34" s="14">
        <v>18</v>
      </c>
    </row>
    <row r="35" spans="1:15" ht="30" customHeight="1" x14ac:dyDescent="0.25">
      <c r="A35" s="17" t="s">
        <v>105</v>
      </c>
      <c r="B35" s="17" t="s">
        <v>106</v>
      </c>
      <c r="C35" s="17" t="s">
        <v>107</v>
      </c>
      <c r="D35" s="5">
        <v>1907</v>
      </c>
      <c r="E35" s="5">
        <v>1890</v>
      </c>
      <c r="F35" s="28">
        <v>2385.6325680285549</v>
      </c>
      <c r="G35" s="7">
        <v>2111</v>
      </c>
      <c r="H35" s="8">
        <v>274.63256802855494</v>
      </c>
      <c r="I35" s="8">
        <v>11.511939085217406</v>
      </c>
      <c r="J35" s="7">
        <v>29</v>
      </c>
      <c r="K35" s="30">
        <v>2448.13</v>
      </c>
      <c r="L35" s="6">
        <v>2144.75</v>
      </c>
      <c r="M35" s="15">
        <v>303.38</v>
      </c>
      <c r="N35" s="15">
        <f>M35/Tableau32[[#This Row],[VENTILATION DE LA DGH FINALE
(hors IMP)]]*100</f>
        <v>12.392315767545023</v>
      </c>
      <c r="O35" s="16">
        <v>39</v>
      </c>
    </row>
    <row r="36" spans="1:15" ht="30" customHeight="1" x14ac:dyDescent="0.25">
      <c r="A36" s="17" t="s">
        <v>108</v>
      </c>
      <c r="B36" s="17" t="s">
        <v>109</v>
      </c>
      <c r="C36" s="17" t="s">
        <v>110</v>
      </c>
      <c r="D36" s="5">
        <v>419</v>
      </c>
      <c r="E36" s="5">
        <v>416</v>
      </c>
      <c r="F36" s="28">
        <v>956.29979131750406</v>
      </c>
      <c r="G36" s="7">
        <v>841</v>
      </c>
      <c r="H36" s="8">
        <v>115.29979131750406</v>
      </c>
      <c r="I36" s="8">
        <v>12.056866723630081</v>
      </c>
      <c r="J36" s="7">
        <v>8</v>
      </c>
      <c r="K36" s="30">
        <v>974.3</v>
      </c>
      <c r="L36" s="12">
        <v>825</v>
      </c>
      <c r="M36" s="13">
        <v>149.30000000000001</v>
      </c>
      <c r="N36" s="13">
        <f>M36/Tableau32[[#This Row],[VENTILATION DE LA DGH FINALE
(hors IMP)]]*100</f>
        <v>15.323822231345583</v>
      </c>
      <c r="O36" s="14">
        <v>10</v>
      </c>
    </row>
    <row r="37" spans="1:15" ht="30" customHeight="1" x14ac:dyDescent="0.25">
      <c r="A37" s="17" t="s">
        <v>111</v>
      </c>
      <c r="B37" s="17" t="s">
        <v>112</v>
      </c>
      <c r="C37" s="17" t="s">
        <v>110</v>
      </c>
      <c r="D37" s="5">
        <v>894</v>
      </c>
      <c r="E37" s="5">
        <v>875</v>
      </c>
      <c r="F37" s="28">
        <v>1068.55</v>
      </c>
      <c r="G37" s="7">
        <v>963</v>
      </c>
      <c r="H37" s="8">
        <v>105.55</v>
      </c>
      <c r="I37" s="8">
        <v>9.8778718824575353</v>
      </c>
      <c r="J37" s="7">
        <v>13</v>
      </c>
      <c r="K37" s="30">
        <v>1075.55</v>
      </c>
      <c r="L37" s="6">
        <v>967.9</v>
      </c>
      <c r="M37" s="15">
        <v>107.65</v>
      </c>
      <c r="N37" s="15">
        <f>M37/Tableau32[[#This Row],[VENTILATION DE LA DGH FINALE
(hors IMP)]]*100</f>
        <v>10.0088326902515</v>
      </c>
      <c r="O37" s="16">
        <v>15.5</v>
      </c>
    </row>
    <row r="38" spans="1:15" ht="30" customHeight="1" x14ac:dyDescent="0.25">
      <c r="A38" s="17" t="s">
        <v>113</v>
      </c>
      <c r="B38" s="17" t="s">
        <v>114</v>
      </c>
      <c r="C38" s="17" t="s">
        <v>115</v>
      </c>
      <c r="D38" s="5">
        <v>1046</v>
      </c>
      <c r="E38" s="5">
        <v>1064</v>
      </c>
      <c r="F38" s="28">
        <v>1229.96</v>
      </c>
      <c r="G38" s="7">
        <v>1082</v>
      </c>
      <c r="H38" s="8">
        <v>147.96000000000004</v>
      </c>
      <c r="I38" s="8">
        <v>12.029659501121991</v>
      </c>
      <c r="J38" s="7">
        <v>15</v>
      </c>
      <c r="K38" s="30">
        <v>1241.96</v>
      </c>
      <c r="L38" s="12">
        <v>1101.29</v>
      </c>
      <c r="M38" s="13">
        <v>140.66999999999999</v>
      </c>
      <c r="N38" s="13">
        <f>M38/Tableau32[[#This Row],[VENTILATION DE LA DGH FINALE
(hors IMP)]]*100</f>
        <v>11.326451737576088</v>
      </c>
      <c r="O38" s="14">
        <v>15.25</v>
      </c>
    </row>
    <row r="39" spans="1:15" ht="30" customHeight="1" x14ac:dyDescent="0.25">
      <c r="A39" s="17" t="s">
        <v>116</v>
      </c>
      <c r="B39" s="17" t="s">
        <v>117</v>
      </c>
      <c r="C39" s="17" t="s">
        <v>115</v>
      </c>
      <c r="D39" s="5">
        <v>1158</v>
      </c>
      <c r="E39" s="5">
        <v>1173</v>
      </c>
      <c r="F39" s="28">
        <v>1846.82</v>
      </c>
      <c r="G39" s="7">
        <v>1680</v>
      </c>
      <c r="H39" s="8">
        <v>166.82</v>
      </c>
      <c r="I39" s="8">
        <v>9.0328239893438447</v>
      </c>
      <c r="J39" s="7">
        <v>24</v>
      </c>
      <c r="K39" s="30">
        <v>1847.82</v>
      </c>
      <c r="L39" s="6">
        <v>1645.65</v>
      </c>
      <c r="M39" s="15">
        <v>202.17</v>
      </c>
      <c r="N39" s="15">
        <f>M39/Tableau32[[#This Row],[VENTILATION DE LA DGH FINALE
(hors IMP)]]*100</f>
        <v>10.941000746825988</v>
      </c>
      <c r="O39" s="16">
        <v>24</v>
      </c>
    </row>
    <row r="40" spans="1:15" ht="30" customHeight="1" x14ac:dyDescent="0.25">
      <c r="A40" s="17" t="s">
        <v>118</v>
      </c>
      <c r="B40" s="17" t="s">
        <v>119</v>
      </c>
      <c r="C40" s="17" t="s">
        <v>115</v>
      </c>
      <c r="D40" s="5">
        <v>1612</v>
      </c>
      <c r="E40" s="5">
        <v>1578</v>
      </c>
      <c r="F40" s="28">
        <v>1917.17</v>
      </c>
      <c r="G40" s="7">
        <v>1713</v>
      </c>
      <c r="H40" s="8">
        <v>204.17000000000007</v>
      </c>
      <c r="I40" s="8">
        <v>10.649551161347198</v>
      </c>
      <c r="J40" s="7">
        <v>22</v>
      </c>
      <c r="K40" s="30">
        <v>1928.67</v>
      </c>
      <c r="L40" s="12">
        <v>1697.7</v>
      </c>
      <c r="M40" s="13">
        <v>230.97</v>
      </c>
      <c r="N40" s="13">
        <f>M40/Tableau32[[#This Row],[VENTILATION DE LA DGH FINALE
(hors IMP)]]*100</f>
        <v>11.975610135481963</v>
      </c>
      <c r="O40" s="14">
        <v>22</v>
      </c>
    </row>
    <row r="41" spans="1:15" ht="30" customHeight="1" x14ac:dyDescent="0.25">
      <c r="A41" s="17" t="s">
        <v>120</v>
      </c>
      <c r="B41" s="17" t="s">
        <v>121</v>
      </c>
      <c r="C41" s="17" t="s">
        <v>115</v>
      </c>
      <c r="D41" s="5">
        <v>686</v>
      </c>
      <c r="E41" s="5">
        <v>681</v>
      </c>
      <c r="F41" s="28">
        <v>1492.5016930312836</v>
      </c>
      <c r="G41" s="7">
        <v>1298</v>
      </c>
      <c r="H41" s="8">
        <v>194.50169303128359</v>
      </c>
      <c r="I41" s="8">
        <v>13.031924448691848</v>
      </c>
      <c r="J41" s="7">
        <v>12</v>
      </c>
      <c r="K41" s="30">
        <v>1499.5</v>
      </c>
      <c r="L41" s="6">
        <v>1278.48</v>
      </c>
      <c r="M41" s="15">
        <v>221.02</v>
      </c>
      <c r="N41" s="15">
        <f>M41/Tableau32[[#This Row],[VENTILATION DE LA DGH FINALE
(hors IMP)]]*100</f>
        <v>14.73957985995332</v>
      </c>
      <c r="O41" s="16">
        <v>17</v>
      </c>
    </row>
    <row r="42" spans="1:15" ht="30" customHeight="1" x14ac:dyDescent="0.25">
      <c r="A42" s="17" t="s">
        <v>122</v>
      </c>
      <c r="B42" s="17" t="s">
        <v>123</v>
      </c>
      <c r="C42" s="17" t="s">
        <v>14</v>
      </c>
      <c r="D42" s="5">
        <v>461</v>
      </c>
      <c r="E42" s="5">
        <v>512</v>
      </c>
      <c r="F42" s="28">
        <v>1095.7302353516075</v>
      </c>
      <c r="G42" s="7">
        <v>957</v>
      </c>
      <c r="H42" s="8">
        <v>138.73023535160746</v>
      </c>
      <c r="I42" s="8">
        <v>12.660984508389559</v>
      </c>
      <c r="J42" s="7">
        <v>11</v>
      </c>
      <c r="K42" s="30">
        <v>1097.73</v>
      </c>
      <c r="L42" s="12">
        <v>947.5</v>
      </c>
      <c r="M42" s="13">
        <v>150.22999999999999</v>
      </c>
      <c r="N42" s="13">
        <f>M42/Tableau32[[#This Row],[VENTILATION DE LA DGH FINALE
(hors IMP)]]*100</f>
        <v>13.685514652965663</v>
      </c>
      <c r="O42" s="14">
        <v>13</v>
      </c>
    </row>
    <row r="43" spans="1:15" ht="30" customHeight="1" x14ac:dyDescent="0.25">
      <c r="A43" s="17" t="s">
        <v>124</v>
      </c>
      <c r="B43" s="17" t="s">
        <v>125</v>
      </c>
      <c r="C43" s="17" t="s">
        <v>14</v>
      </c>
      <c r="D43" s="5">
        <v>440</v>
      </c>
      <c r="E43" s="5">
        <v>413</v>
      </c>
      <c r="F43" s="28">
        <v>1104.7773709533719</v>
      </c>
      <c r="G43" s="7">
        <v>930</v>
      </c>
      <c r="H43" s="8">
        <v>174.77737095337193</v>
      </c>
      <c r="I43" s="8">
        <v>15.820143999016482</v>
      </c>
      <c r="J43" s="7">
        <v>10</v>
      </c>
      <c r="K43" s="30">
        <v>1109.78</v>
      </c>
      <c r="L43" s="6">
        <v>845.8</v>
      </c>
      <c r="M43" s="15">
        <v>263.98</v>
      </c>
      <c r="N43" s="15">
        <f>M43/Tableau32[[#This Row],[VENTILATION DE LA DGH FINALE
(hors IMP)]]*100</f>
        <v>23.78669646236191</v>
      </c>
      <c r="O43" s="16">
        <v>13</v>
      </c>
    </row>
    <row r="44" spans="1:15" ht="30" customHeight="1" x14ac:dyDescent="0.25">
      <c r="A44" s="17" t="s">
        <v>126</v>
      </c>
      <c r="B44" s="17" t="s">
        <v>127</v>
      </c>
      <c r="C44" s="17" t="s">
        <v>128</v>
      </c>
      <c r="D44" s="5">
        <v>729</v>
      </c>
      <c r="E44" s="5">
        <v>706</v>
      </c>
      <c r="F44" s="28">
        <v>1086.5756016515418</v>
      </c>
      <c r="G44" s="7">
        <v>945</v>
      </c>
      <c r="H44" s="8">
        <v>141.57560165154177</v>
      </c>
      <c r="I44" s="8">
        <v>13.029521501895843</v>
      </c>
      <c r="J44" s="7">
        <v>12</v>
      </c>
      <c r="K44" s="30">
        <v>1114.58</v>
      </c>
      <c r="L44" s="12">
        <v>954.41</v>
      </c>
      <c r="M44" s="13">
        <v>160.16999999999999</v>
      </c>
      <c r="N44" s="13">
        <f>M44/Tableau32[[#This Row],[VENTILATION DE LA DGH FINALE
(hors IMP)]]*100</f>
        <v>14.370435500367851</v>
      </c>
      <c r="O44" s="14">
        <v>12</v>
      </c>
    </row>
    <row r="45" spans="1:15" ht="30" customHeight="1" x14ac:dyDescent="0.25">
      <c r="A45" s="17" t="s">
        <v>129</v>
      </c>
      <c r="B45" s="17" t="s">
        <v>130</v>
      </c>
      <c r="C45" s="17" t="s">
        <v>131</v>
      </c>
      <c r="D45" s="5">
        <v>1912</v>
      </c>
      <c r="E45" s="5">
        <v>1893</v>
      </c>
      <c r="F45" s="28">
        <v>2165.0899999999997</v>
      </c>
      <c r="G45" s="7">
        <v>1812</v>
      </c>
      <c r="H45" s="8">
        <v>353.08999999999969</v>
      </c>
      <c r="I45" s="8">
        <v>16.308328984014508</v>
      </c>
      <c r="J45" s="7">
        <v>26</v>
      </c>
      <c r="K45" s="30">
        <v>2167.09</v>
      </c>
      <c r="L45" s="6">
        <v>1800.99</v>
      </c>
      <c r="M45" s="15">
        <v>366.1</v>
      </c>
      <c r="N45" s="15">
        <f>M45/Tableau32[[#This Row],[VENTILATION DE LA DGH FINALE
(hors IMP)]]*100</f>
        <v>16.893622323023038</v>
      </c>
      <c r="O45" s="16">
        <v>26</v>
      </c>
    </row>
    <row r="46" spans="1:15" ht="30" customHeight="1" x14ac:dyDescent="0.25">
      <c r="A46" s="17" t="s">
        <v>132</v>
      </c>
      <c r="B46" s="17" t="s">
        <v>133</v>
      </c>
      <c r="C46" s="17" t="s">
        <v>131</v>
      </c>
      <c r="D46" s="5">
        <v>456</v>
      </c>
      <c r="E46" s="5">
        <v>473</v>
      </c>
      <c r="F46" s="28">
        <v>893.12503568874638</v>
      </c>
      <c r="G46" s="7">
        <v>784</v>
      </c>
      <c r="H46" s="8">
        <v>109.12503568874638</v>
      </c>
      <c r="I46" s="8">
        <v>12.218338007353362</v>
      </c>
      <c r="J46" s="7">
        <v>10</v>
      </c>
      <c r="K46" s="30">
        <v>896.13</v>
      </c>
      <c r="L46" s="12">
        <v>787.7</v>
      </c>
      <c r="M46" s="13">
        <v>108.43</v>
      </c>
      <c r="N46" s="13">
        <f>M46/Tableau32[[#This Row],[VENTILATION DE LA DGH FINALE
(hors IMP)]]*100</f>
        <v>12.099806947652684</v>
      </c>
      <c r="O46" s="14">
        <v>10</v>
      </c>
    </row>
    <row r="47" spans="1:15" ht="30" customHeight="1" x14ac:dyDescent="0.25">
      <c r="A47" s="17" t="s">
        <v>134</v>
      </c>
      <c r="B47" s="17" t="s">
        <v>37</v>
      </c>
      <c r="C47" s="17" t="s">
        <v>131</v>
      </c>
      <c r="D47" s="5">
        <v>1765</v>
      </c>
      <c r="E47" s="5">
        <v>1775</v>
      </c>
      <c r="F47" s="28">
        <v>3002.66</v>
      </c>
      <c r="G47" s="7">
        <v>2537</v>
      </c>
      <c r="H47" s="8">
        <v>465.65999999999985</v>
      </c>
      <c r="I47" s="8">
        <v>15.508249352241007</v>
      </c>
      <c r="J47" s="7">
        <v>33</v>
      </c>
      <c r="K47" s="30">
        <v>3010.16</v>
      </c>
      <c r="L47" s="6">
        <v>2500.08</v>
      </c>
      <c r="M47" s="15">
        <v>510.08</v>
      </c>
      <c r="N47" s="15">
        <f>M47/Tableau32[[#This Row],[VENTILATION DE LA DGH FINALE
(hors IMP)]]*100</f>
        <v>16.945278656284053</v>
      </c>
      <c r="O47" s="16">
        <v>33</v>
      </c>
    </row>
    <row r="48" spans="1:15" ht="30" customHeight="1" x14ac:dyDescent="0.25">
      <c r="A48" s="17" t="s">
        <v>135</v>
      </c>
      <c r="B48" s="17" t="s">
        <v>136</v>
      </c>
      <c r="C48" s="17" t="s">
        <v>131</v>
      </c>
      <c r="D48" s="5">
        <v>1523</v>
      </c>
      <c r="E48" s="5">
        <v>1503</v>
      </c>
      <c r="F48" s="28">
        <v>1769.08</v>
      </c>
      <c r="G48" s="7">
        <v>1542</v>
      </c>
      <c r="H48" s="8">
        <v>227.07999999999993</v>
      </c>
      <c r="I48" s="8">
        <v>12.83605037646686</v>
      </c>
      <c r="J48" s="7">
        <v>22</v>
      </c>
      <c r="K48" s="30">
        <v>1770.08</v>
      </c>
      <c r="L48" s="12">
        <v>1542.35</v>
      </c>
      <c r="M48" s="13">
        <v>227.73</v>
      </c>
      <c r="N48" s="13">
        <f>M48/Tableau32[[#This Row],[VENTILATION DE LA DGH FINALE
(hors IMP)]]*100</f>
        <v>12.865520202476723</v>
      </c>
      <c r="O48" s="14">
        <v>22</v>
      </c>
    </row>
    <row r="49" spans="1:15" ht="30" customHeight="1" x14ac:dyDescent="0.25">
      <c r="A49" s="17" t="s">
        <v>137</v>
      </c>
      <c r="B49" s="17" t="s">
        <v>138</v>
      </c>
      <c r="C49" s="17" t="s">
        <v>131</v>
      </c>
      <c r="D49" s="5">
        <v>1662</v>
      </c>
      <c r="E49" s="5">
        <v>1668</v>
      </c>
      <c r="F49" s="28">
        <v>2488.63</v>
      </c>
      <c r="G49" s="7">
        <v>2120</v>
      </c>
      <c r="H49" s="8">
        <v>368.63000000000011</v>
      </c>
      <c r="I49" s="8">
        <v>14.812567557250379</v>
      </c>
      <c r="J49" s="7">
        <v>30</v>
      </c>
      <c r="K49" s="30">
        <v>2497.13</v>
      </c>
      <c r="L49" s="6">
        <v>2118.11</v>
      </c>
      <c r="M49" s="15">
        <v>379.02</v>
      </c>
      <c r="N49" s="15">
        <f>M49/Tableau32[[#This Row],[VENTILATION DE LA DGH FINALE
(hors IMP)]]*100</f>
        <v>15.178224601842913</v>
      </c>
      <c r="O49" s="16">
        <v>31</v>
      </c>
    </row>
    <row r="50" spans="1:15" ht="30" customHeight="1" x14ac:dyDescent="0.25">
      <c r="A50" s="17" t="s">
        <v>139</v>
      </c>
      <c r="B50" s="17" t="s">
        <v>140</v>
      </c>
      <c r="C50" s="17" t="s">
        <v>141</v>
      </c>
      <c r="D50" s="5">
        <v>780</v>
      </c>
      <c r="E50" s="5">
        <v>766</v>
      </c>
      <c r="F50" s="28">
        <v>979.34</v>
      </c>
      <c r="G50" s="7">
        <v>893</v>
      </c>
      <c r="H50" s="8">
        <v>86.340000000000032</v>
      </c>
      <c r="I50" s="8">
        <v>8.8161414830396012</v>
      </c>
      <c r="J50" s="7">
        <v>12</v>
      </c>
      <c r="K50" s="30">
        <v>983.34</v>
      </c>
      <c r="L50" s="12">
        <v>894.26</v>
      </c>
      <c r="M50" s="13">
        <v>89.08</v>
      </c>
      <c r="N50" s="13">
        <f>M50/Tableau32[[#This Row],[VENTILATION DE LA DGH FINALE
(hors IMP)]]*100</f>
        <v>9.0589216344295966</v>
      </c>
      <c r="O50" s="14">
        <v>12</v>
      </c>
    </row>
    <row r="51" spans="1:15" ht="30" customHeight="1" thickBot="1" x14ac:dyDescent="0.3">
      <c r="A51" s="17" t="s">
        <v>142</v>
      </c>
      <c r="B51" s="17" t="s">
        <v>143</v>
      </c>
      <c r="C51" s="17" t="s">
        <v>144</v>
      </c>
      <c r="D51" s="5">
        <v>1228</v>
      </c>
      <c r="E51" s="5">
        <v>1225</v>
      </c>
      <c r="F51" s="28">
        <v>2550.434730393938</v>
      </c>
      <c r="G51" s="7">
        <v>2218</v>
      </c>
      <c r="H51" s="8">
        <v>332.43473039393803</v>
      </c>
      <c r="I51" s="8">
        <v>13.034433950897087</v>
      </c>
      <c r="J51" s="7">
        <v>29</v>
      </c>
      <c r="K51" s="30">
        <v>2609.4299999999998</v>
      </c>
      <c r="L51" s="6">
        <v>2263.4</v>
      </c>
      <c r="M51" s="15">
        <v>346.03</v>
      </c>
      <c r="N51" s="15">
        <f>M51/Tableau32[[#This Row],[VENTILATION DE LA DGH FINALE
(hors IMP)]]*100</f>
        <v>13.260750432086702</v>
      </c>
      <c r="O51" s="16">
        <v>29</v>
      </c>
    </row>
    <row r="52" spans="1:15" ht="30" customHeight="1" thickBot="1" x14ac:dyDescent="0.3">
      <c r="A52" s="33" t="s">
        <v>21</v>
      </c>
      <c r="B52" s="34"/>
      <c r="C52" s="35"/>
      <c r="D52" s="25">
        <f>SUM(D3:D51)</f>
        <v>49968</v>
      </c>
      <c r="E52" s="26">
        <f>SUM(E3:E51)</f>
        <v>50164</v>
      </c>
      <c r="F52" s="27">
        <f>SUM(F3:F51)</f>
        <v>76473.047531363642</v>
      </c>
      <c r="G52" s="27">
        <f>SUM(G3:G51)</f>
        <v>66632</v>
      </c>
      <c r="H52" s="27">
        <f>SUM(H3:H51)</f>
        <v>9841.0475313636507</v>
      </c>
      <c r="I52" s="27">
        <f>H52/F52*100</f>
        <v>12.868648300340816</v>
      </c>
      <c r="J52" s="26">
        <f>SUM(J3:J51)</f>
        <v>878</v>
      </c>
      <c r="K52" s="26">
        <f>SUM(K3:K51)</f>
        <v>77402.77</v>
      </c>
      <c r="L52" s="26">
        <f>SUM(L3:L51)</f>
        <v>66733.16</v>
      </c>
      <c r="M52" s="26">
        <f>SUM(M3:M51)</f>
        <v>10669.610000000002</v>
      </c>
      <c r="N52" s="27">
        <f>M52/K52*100</f>
        <v>13.784532517376318</v>
      </c>
      <c r="O52" s="31">
        <f>SUM(O3:O51)</f>
        <v>917.25</v>
      </c>
    </row>
    <row r="54" spans="1:15" x14ac:dyDescent="0.2">
      <c r="F54" s="4"/>
    </row>
    <row r="55" spans="1:15" x14ac:dyDescent="0.2">
      <c r="F55" s="4"/>
    </row>
    <row r="57" spans="1:15" x14ac:dyDescent="0.2">
      <c r="G57" s="32"/>
    </row>
  </sheetData>
  <mergeCells count="3">
    <mergeCell ref="A52:C52"/>
    <mergeCell ref="F1:J1"/>
    <mergeCell ref="K1:O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8" fitToHeight="0" orientation="landscape" r:id="rId1"/>
  <headerFooter>
    <oddHeader>&amp;L&amp;D&amp;C&amp;12 BILAN DE RENTREE DANS LES LYCEES
CTSD EN DATE DU 17 NOVEMBRE 2020&amp;R&amp;9&amp;P/&amp;N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CTSD BILAN LYCEES</vt:lpstr>
      <vt:lpstr>'CTSD BILAN LYCEES'!Impression_des_titres</vt:lpstr>
      <vt:lpstr>'CTSD BILAN LYCEES'!Zone_d_impression</vt:lpstr>
    </vt:vector>
  </TitlesOfParts>
  <Company>Académie de Versailles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Marylka Combe</dc:creator>
  <cp:lastModifiedBy>Angélique</cp:lastModifiedBy>
  <cp:lastPrinted>2020-11-03T11:23:06Z</cp:lastPrinted>
  <dcterms:created xsi:type="dcterms:W3CDTF">2020-01-24T15:45:55Z</dcterms:created>
  <dcterms:modified xsi:type="dcterms:W3CDTF">2020-12-04T20:50:51Z</dcterms:modified>
</cp:coreProperties>
</file>